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Ольга Ирхина\ТЕХКОМ\Текучка\Рейтинги\2023_2024\"/>
    </mc:Choice>
  </mc:AlternateContent>
  <bookViews>
    <workbookView xWindow="0" yWindow="0" windowWidth="23040" windowHeight="8808"/>
  </bookViews>
  <sheets>
    <sheet name="Юниорки чистовой" sheetId="4" r:id="rId1"/>
    <sheet name="Юниорки" sheetId="1" r:id="rId2"/>
    <sheet name="Юниоры чистовой" sheetId="2" r:id="rId3"/>
    <sheet name="Юниоры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58" i="5" l="1"/>
  <c r="AB58" i="5" s="1"/>
  <c r="AC58" i="5" s="1"/>
  <c r="AB57" i="5"/>
  <c r="AC57" i="5" s="1"/>
  <c r="AA57" i="5"/>
  <c r="AA56" i="5"/>
  <c r="AB56" i="5" s="1"/>
  <c r="T56" i="5"/>
  <c r="S56" i="5"/>
  <c r="L56" i="5"/>
  <c r="I56" i="5"/>
  <c r="AC56" i="5" s="1"/>
  <c r="AA55" i="5"/>
  <c r="AB55" i="5" s="1"/>
  <c r="T55" i="5"/>
  <c r="S55" i="5"/>
  <c r="L55" i="5"/>
  <c r="I55" i="5"/>
  <c r="AA54" i="5"/>
  <c r="AB54" i="5" s="1"/>
  <c r="AC54" i="5" s="1"/>
  <c r="AB53" i="5"/>
  <c r="AC53" i="5" s="1"/>
  <c r="AA53" i="5"/>
  <c r="T53" i="5"/>
  <c r="S53" i="5"/>
  <c r="L53" i="5"/>
  <c r="I53" i="5"/>
  <c r="AA52" i="5"/>
  <c r="AB52" i="5" s="1"/>
  <c r="AC52" i="5" s="1"/>
  <c r="AC51" i="5"/>
  <c r="AB51" i="5"/>
  <c r="AA51" i="5"/>
  <c r="AA50" i="5"/>
  <c r="AB50" i="5" s="1"/>
  <c r="AC50" i="5" s="1"/>
  <c r="AB49" i="5"/>
  <c r="AC49" i="5" s="1"/>
  <c r="AA49" i="5"/>
  <c r="T49" i="5"/>
  <c r="S49" i="5"/>
  <c r="L49" i="5"/>
  <c r="I49" i="5"/>
  <c r="AA48" i="5"/>
  <c r="AB48" i="5" s="1"/>
  <c r="AC48" i="5" s="1"/>
  <c r="AB47" i="5"/>
  <c r="AA47" i="5"/>
  <c r="T47" i="5"/>
  <c r="S47" i="5"/>
  <c r="L47" i="5"/>
  <c r="I47" i="5"/>
  <c r="AC47" i="5" s="1"/>
  <c r="AC46" i="5"/>
  <c r="AB46" i="5"/>
  <c r="AA46" i="5"/>
  <c r="AB45" i="5"/>
  <c r="AC45" i="5" s="1"/>
  <c r="AA45" i="5"/>
  <c r="AA44" i="5"/>
  <c r="AB44" i="5" s="1"/>
  <c r="T44" i="5"/>
  <c r="S44" i="5"/>
  <c r="L44" i="5"/>
  <c r="I44" i="5"/>
  <c r="AC44" i="5" s="1"/>
  <c r="AA43" i="5"/>
  <c r="AB43" i="5" s="1"/>
  <c r="T43" i="5"/>
  <c r="S43" i="5"/>
  <c r="L43" i="5"/>
  <c r="I43" i="5"/>
  <c r="AA42" i="5"/>
  <c r="AB42" i="5" s="1"/>
  <c r="S42" i="5"/>
  <c r="T42" i="5" s="1"/>
  <c r="L42" i="5"/>
  <c r="I42" i="5"/>
  <c r="AB41" i="5"/>
  <c r="AA41" i="5"/>
  <c r="S41" i="5"/>
  <c r="T41" i="5" s="1"/>
  <c r="L41" i="5"/>
  <c r="I41" i="5"/>
  <c r="AC41" i="5" s="1"/>
  <c r="AA40" i="5"/>
  <c r="AB40" i="5" s="1"/>
  <c r="S40" i="5"/>
  <c r="T40" i="5" s="1"/>
  <c r="L40" i="5"/>
  <c r="I40" i="5"/>
  <c r="AC40" i="5" s="1"/>
  <c r="AB39" i="5"/>
  <c r="AA39" i="5"/>
  <c r="T39" i="5"/>
  <c r="S39" i="5"/>
  <c r="L39" i="5"/>
  <c r="I39" i="5"/>
  <c r="AC39" i="5" s="1"/>
  <c r="AA38" i="5"/>
  <c r="AB38" i="5" s="1"/>
  <c r="AC38" i="5" s="1"/>
  <c r="AB37" i="5"/>
  <c r="AA37" i="5"/>
  <c r="S37" i="5"/>
  <c r="T37" i="5" s="1"/>
  <c r="L37" i="5"/>
  <c r="I37" i="5"/>
  <c r="AC37" i="5" s="1"/>
  <c r="AA36" i="5"/>
  <c r="AB36" i="5" s="1"/>
  <c r="S36" i="5"/>
  <c r="T36" i="5" s="1"/>
  <c r="L36" i="5"/>
  <c r="I36" i="5"/>
  <c r="AC36" i="5" s="1"/>
  <c r="AB35" i="5"/>
  <c r="AA35" i="5"/>
  <c r="T35" i="5"/>
  <c r="S35" i="5"/>
  <c r="L35" i="5"/>
  <c r="I35" i="5"/>
  <c r="AC35" i="5" s="1"/>
  <c r="AA34" i="5"/>
  <c r="AB34" i="5" s="1"/>
  <c r="S34" i="5"/>
  <c r="T34" i="5" s="1"/>
  <c r="AC34" i="5" s="1"/>
  <c r="L34" i="5"/>
  <c r="I34" i="5"/>
  <c r="AB33" i="5"/>
  <c r="AC33" i="5" s="1"/>
  <c r="AA33" i="5"/>
  <c r="T33" i="5"/>
  <c r="S33" i="5"/>
  <c r="L33" i="5"/>
  <c r="I33" i="5"/>
  <c r="AA32" i="5"/>
  <c r="AB32" i="5" s="1"/>
  <c r="S32" i="5"/>
  <c r="T32" i="5" s="1"/>
  <c r="L32" i="5"/>
  <c r="I32" i="5"/>
  <c r="AA31" i="5"/>
  <c r="AB31" i="5" s="1"/>
  <c r="T31" i="5"/>
  <c r="S31" i="5"/>
  <c r="L31" i="5"/>
  <c r="I31" i="5"/>
  <c r="AC31" i="5" s="1"/>
  <c r="AA30" i="5"/>
  <c r="AB30" i="5" s="1"/>
  <c r="S30" i="5"/>
  <c r="T30" i="5" s="1"/>
  <c r="AC30" i="5" s="1"/>
  <c r="L30" i="5"/>
  <c r="I30" i="5"/>
  <c r="AB29" i="5"/>
  <c r="AA29" i="5"/>
  <c r="S29" i="5"/>
  <c r="T29" i="5" s="1"/>
  <c r="L29" i="5"/>
  <c r="I29" i="5"/>
  <c r="AA28" i="5"/>
  <c r="AB28" i="5" s="1"/>
  <c r="S28" i="5"/>
  <c r="T28" i="5" s="1"/>
  <c r="L28" i="5"/>
  <c r="I28" i="5"/>
  <c r="AC28" i="5" s="1"/>
  <c r="AC27" i="5"/>
  <c r="AB27" i="5"/>
  <c r="AA27" i="5"/>
  <c r="AA26" i="5"/>
  <c r="AB26" i="5" s="1"/>
  <c r="AC26" i="5" s="1"/>
  <c r="AB25" i="5"/>
  <c r="AC25" i="5" s="1"/>
  <c r="AA25" i="5"/>
  <c r="T25" i="5"/>
  <c r="S25" i="5"/>
  <c r="L25" i="5"/>
  <c r="I25" i="5"/>
  <c r="AA24" i="5"/>
  <c r="AB24" i="5" s="1"/>
  <c r="T24" i="5"/>
  <c r="S24" i="5"/>
  <c r="L24" i="5"/>
  <c r="I24" i="5"/>
  <c r="AA23" i="5"/>
  <c r="AB23" i="5" s="1"/>
  <c r="T23" i="5"/>
  <c r="S23" i="5"/>
  <c r="L23" i="5"/>
  <c r="I23" i="5"/>
  <c r="AA22" i="5"/>
  <c r="AB22" i="5" s="1"/>
  <c r="S22" i="5"/>
  <c r="T22" i="5" s="1"/>
  <c r="L22" i="5"/>
  <c r="I22" i="5"/>
  <c r="AB21" i="5"/>
  <c r="AA21" i="5"/>
  <c r="S21" i="5"/>
  <c r="T21" i="5" s="1"/>
  <c r="L21" i="5"/>
  <c r="I21" i="5"/>
  <c r="AA20" i="5"/>
  <c r="AB20" i="5" s="1"/>
  <c r="S20" i="5"/>
  <c r="T20" i="5" s="1"/>
  <c r="L20" i="5"/>
  <c r="I20" i="5"/>
  <c r="AC20" i="5" s="1"/>
  <c r="AB19" i="5"/>
  <c r="AA19" i="5"/>
  <c r="T19" i="5"/>
  <c r="S19" i="5"/>
  <c r="L19" i="5"/>
  <c r="I19" i="5"/>
  <c r="AC19" i="5" s="1"/>
  <c r="AC18" i="5"/>
  <c r="AB18" i="5"/>
  <c r="AA18" i="5"/>
  <c r="AB17" i="5"/>
  <c r="AC17" i="5" s="1"/>
  <c r="AA17" i="5"/>
  <c r="AA16" i="5"/>
  <c r="AB16" i="5" s="1"/>
  <c r="AC16" i="5" s="1"/>
  <c r="AB15" i="5"/>
  <c r="AA15" i="5"/>
  <c r="T15" i="5"/>
  <c r="S15" i="5"/>
  <c r="L15" i="5"/>
  <c r="I15" i="5"/>
  <c r="AC15" i="5" s="1"/>
  <c r="AA14" i="5"/>
  <c r="AB14" i="5" s="1"/>
  <c r="S14" i="5"/>
  <c r="T14" i="5" s="1"/>
  <c r="AC14" i="5" s="1"/>
  <c r="L14" i="5"/>
  <c r="I14" i="5"/>
  <c r="AB13" i="5"/>
  <c r="AC13" i="5" s="1"/>
  <c r="AA13" i="5"/>
  <c r="T13" i="5"/>
  <c r="S13" i="5"/>
  <c r="L13" i="5"/>
  <c r="I13" i="5"/>
  <c r="AA12" i="5"/>
  <c r="AB12" i="5" s="1"/>
  <c r="S12" i="5"/>
  <c r="T12" i="5" s="1"/>
  <c r="L12" i="5"/>
  <c r="I12" i="5"/>
  <c r="AC12" i="5" s="1"/>
  <c r="AA11" i="5"/>
  <c r="AB11" i="5" s="1"/>
  <c r="T11" i="5"/>
  <c r="S11" i="5"/>
  <c r="L11" i="5"/>
  <c r="I11" i="5"/>
  <c r="AA10" i="5"/>
  <c r="AB10" i="5" s="1"/>
  <c r="S10" i="5"/>
  <c r="T10" i="5" s="1"/>
  <c r="AC10" i="5" s="1"/>
  <c r="L10" i="5"/>
  <c r="I10" i="5"/>
  <c r="AB9" i="5"/>
  <c r="AA9" i="5"/>
  <c r="S9" i="5"/>
  <c r="T9" i="5" s="1"/>
  <c r="L9" i="5"/>
  <c r="I9" i="5"/>
  <c r="AA8" i="5"/>
  <c r="AB8" i="5" s="1"/>
  <c r="S8" i="5"/>
  <c r="T8" i="5" s="1"/>
  <c r="L8" i="5"/>
  <c r="I8" i="5"/>
  <c r="AC8" i="5" s="1"/>
  <c r="AB7" i="5"/>
  <c r="AA7" i="5"/>
  <c r="T7" i="5"/>
  <c r="S7" i="5"/>
  <c r="L7" i="5"/>
  <c r="I7" i="5"/>
  <c r="AC7" i="5" s="1"/>
  <c r="AA6" i="5"/>
  <c r="AB6" i="5" s="1"/>
  <c r="S6" i="5"/>
  <c r="T6" i="5" s="1"/>
  <c r="AC6" i="5" s="1"/>
  <c r="L6" i="5"/>
  <c r="I6" i="5"/>
  <c r="AB5" i="5"/>
  <c r="AC5" i="5" s="1"/>
  <c r="AA5" i="5"/>
  <c r="T5" i="5"/>
  <c r="S5" i="5"/>
  <c r="L5" i="5"/>
  <c r="I5" i="5"/>
  <c r="AB30" i="4"/>
  <c r="AC30" i="4" s="1"/>
  <c r="AD30" i="4" s="1"/>
  <c r="AB29" i="4"/>
  <c r="AC29" i="4" s="1"/>
  <c r="T29" i="4"/>
  <c r="U29" i="4" s="1"/>
  <c r="M29" i="4"/>
  <c r="J29" i="4"/>
  <c r="AB28" i="4"/>
  <c r="AC28" i="4" s="1"/>
  <c r="T28" i="4"/>
  <c r="U28" i="4" s="1"/>
  <c r="M28" i="4"/>
  <c r="J28" i="4"/>
  <c r="AB27" i="4"/>
  <c r="AC27" i="4" s="1"/>
  <c r="T27" i="4"/>
  <c r="U27" i="4" s="1"/>
  <c r="M27" i="4"/>
  <c r="J27" i="4"/>
  <c r="AB26" i="4"/>
  <c r="AC26" i="4" s="1"/>
  <c r="T26" i="4"/>
  <c r="U26" i="4" s="1"/>
  <c r="M26" i="4"/>
  <c r="J26" i="4"/>
  <c r="AB25" i="4"/>
  <c r="AC25" i="4" s="1"/>
  <c r="AD25" i="4" s="1"/>
  <c r="AB24" i="4"/>
  <c r="AC24" i="4" s="1"/>
  <c r="T24" i="4"/>
  <c r="U24" i="4" s="1"/>
  <c r="M24" i="4"/>
  <c r="J24" i="4"/>
  <c r="AB23" i="4"/>
  <c r="AC23" i="4" s="1"/>
  <c r="T23" i="4"/>
  <c r="U23" i="4" s="1"/>
  <c r="M23" i="4"/>
  <c r="J23" i="4"/>
  <c r="AB22" i="4"/>
  <c r="AC22" i="4" s="1"/>
  <c r="T22" i="4"/>
  <c r="U22" i="4" s="1"/>
  <c r="M22" i="4"/>
  <c r="J22" i="4"/>
  <c r="AB21" i="4"/>
  <c r="AC21" i="4" s="1"/>
  <c r="T21" i="4"/>
  <c r="U21" i="4" s="1"/>
  <c r="M21" i="4"/>
  <c r="J21" i="4"/>
  <c r="AB20" i="4"/>
  <c r="AC20" i="4" s="1"/>
  <c r="T20" i="4"/>
  <c r="U20" i="4" s="1"/>
  <c r="M20" i="4"/>
  <c r="J20" i="4"/>
  <c r="AB19" i="4"/>
  <c r="AC19" i="4" s="1"/>
  <c r="T19" i="4"/>
  <c r="U19" i="4" s="1"/>
  <c r="M19" i="4"/>
  <c r="J19" i="4"/>
  <c r="AB18" i="4"/>
  <c r="AC18" i="4" s="1"/>
  <c r="T18" i="4"/>
  <c r="U18" i="4" s="1"/>
  <c r="M18" i="4"/>
  <c r="J18" i="4"/>
  <c r="AB17" i="4"/>
  <c r="AC17" i="4" s="1"/>
  <c r="T17" i="4"/>
  <c r="U17" i="4" s="1"/>
  <c r="M17" i="4"/>
  <c r="J17" i="4"/>
  <c r="AB16" i="4"/>
  <c r="AC16" i="4" s="1"/>
  <c r="AD16" i="4" s="1"/>
  <c r="AB15" i="4"/>
  <c r="AC15" i="4" s="1"/>
  <c r="AD15" i="4" s="1"/>
  <c r="AB14" i="4"/>
  <c r="AC14" i="4" s="1"/>
  <c r="AD14" i="4" s="1"/>
  <c r="AB13" i="4"/>
  <c r="AC13" i="4" s="1"/>
  <c r="T13" i="4"/>
  <c r="U13" i="4" s="1"/>
  <c r="M13" i="4"/>
  <c r="J13" i="4"/>
  <c r="AB12" i="4"/>
  <c r="AC12" i="4" s="1"/>
  <c r="T12" i="4"/>
  <c r="U12" i="4" s="1"/>
  <c r="M12" i="4"/>
  <c r="J12" i="4"/>
  <c r="AB11" i="4"/>
  <c r="AC11" i="4" s="1"/>
  <c r="AD11" i="4" s="1"/>
  <c r="AB10" i="4"/>
  <c r="AC10" i="4" s="1"/>
  <c r="T10" i="4"/>
  <c r="U10" i="4" s="1"/>
  <c r="M10" i="4"/>
  <c r="J10" i="4"/>
  <c r="AB9" i="4"/>
  <c r="AC9" i="4" s="1"/>
  <c r="AD9" i="4" s="1"/>
  <c r="AB8" i="4"/>
  <c r="AC8" i="4" s="1"/>
  <c r="T8" i="4"/>
  <c r="U8" i="4" s="1"/>
  <c r="M8" i="4"/>
  <c r="J8" i="4"/>
  <c r="AB7" i="4"/>
  <c r="AC7" i="4" s="1"/>
  <c r="T7" i="4"/>
  <c r="U7" i="4" s="1"/>
  <c r="M7" i="4"/>
  <c r="J7" i="4"/>
  <c r="AB6" i="4"/>
  <c r="AC6" i="4" s="1"/>
  <c r="T6" i="4"/>
  <c r="U6" i="4" s="1"/>
  <c r="M6" i="4"/>
  <c r="J6" i="4"/>
  <c r="AB5" i="4"/>
  <c r="AC5" i="4" s="1"/>
  <c r="T5" i="4"/>
  <c r="U5" i="4" s="1"/>
  <c r="M5" i="4"/>
  <c r="J5" i="4"/>
  <c r="AB27" i="2"/>
  <c r="AC27" i="2" s="1"/>
  <c r="AD27" i="2" s="1"/>
  <c r="AB18" i="2"/>
  <c r="AC18" i="2" s="1"/>
  <c r="AD18" i="2" s="1"/>
  <c r="AB20" i="2"/>
  <c r="AC20" i="2" s="1"/>
  <c r="AB5" i="2"/>
  <c r="AC5" i="2" s="1"/>
  <c r="AB24" i="2"/>
  <c r="AC24" i="2" s="1"/>
  <c r="AB28" i="2"/>
  <c r="AC28" i="2" s="1"/>
  <c r="AD28" i="2" s="1"/>
  <c r="AB25" i="2"/>
  <c r="AC25" i="2" s="1"/>
  <c r="AD25" i="2" s="1"/>
  <c r="AB9" i="2"/>
  <c r="AC9" i="2" s="1"/>
  <c r="AD9" i="2" s="1"/>
  <c r="AB21" i="2"/>
  <c r="AC21" i="2" s="1"/>
  <c r="AB26" i="2"/>
  <c r="AC26" i="2" s="1"/>
  <c r="AB12" i="2"/>
  <c r="AC12" i="2" s="1"/>
  <c r="AB22" i="2"/>
  <c r="AC22" i="2" s="1"/>
  <c r="AD22" i="2" s="1"/>
  <c r="AB11" i="2"/>
  <c r="AC11" i="2" s="1"/>
  <c r="AB6" i="2"/>
  <c r="AC6" i="2" s="1"/>
  <c r="AB19" i="2"/>
  <c r="AC19" i="2" s="1"/>
  <c r="AB14" i="2"/>
  <c r="AC14" i="2" s="1"/>
  <c r="AD14" i="2" s="1"/>
  <c r="AB10" i="2"/>
  <c r="AC10" i="2" s="1"/>
  <c r="AD10" i="2" s="1"/>
  <c r="AB7" i="2"/>
  <c r="AC7" i="2" s="1"/>
  <c r="AB29" i="2"/>
  <c r="AC29" i="2" s="1"/>
  <c r="AB31" i="2"/>
  <c r="AC31" i="2" s="1"/>
  <c r="AB17" i="2"/>
  <c r="AC17" i="2" s="1"/>
  <c r="AB32" i="2"/>
  <c r="AC32" i="2" s="1"/>
  <c r="AD32" i="2" s="1"/>
  <c r="AB15" i="2"/>
  <c r="AC15" i="2" s="1"/>
  <c r="AB16" i="2"/>
  <c r="AC16" i="2" s="1"/>
  <c r="AB23" i="2"/>
  <c r="AC23" i="2" s="1"/>
  <c r="AD23" i="2" s="1"/>
  <c r="AB13" i="2"/>
  <c r="AC13" i="2" s="1"/>
  <c r="AD13" i="2" s="1"/>
  <c r="AB8" i="2"/>
  <c r="AC8" i="2" s="1"/>
  <c r="AD8" i="2" s="1"/>
  <c r="AB30" i="2"/>
  <c r="AC30" i="2" s="1"/>
  <c r="AD30" i="2" s="1"/>
  <c r="AA41" i="1"/>
  <c r="AB41" i="1" s="1"/>
  <c r="AA8" i="1"/>
  <c r="AB8" i="1" s="1"/>
  <c r="AA27" i="1"/>
  <c r="AB27" i="1" s="1"/>
  <c r="AA39" i="1"/>
  <c r="AB39" i="1" s="1"/>
  <c r="AA40" i="1"/>
  <c r="AB40" i="1" s="1"/>
  <c r="AA7" i="1"/>
  <c r="AB7" i="1" s="1"/>
  <c r="AA31" i="1"/>
  <c r="AA32" i="1"/>
  <c r="AB32" i="1" s="1"/>
  <c r="AA26" i="1"/>
  <c r="AB26" i="1" s="1"/>
  <c r="AB37" i="1"/>
  <c r="AB31" i="1"/>
  <c r="AA37" i="1"/>
  <c r="AA10" i="1"/>
  <c r="AB10" i="1" s="1"/>
  <c r="AC10" i="1" s="1"/>
  <c r="AA12" i="1"/>
  <c r="AB12" i="1" s="1"/>
  <c r="AA19" i="1"/>
  <c r="AB19" i="1" s="1"/>
  <c r="AA34" i="1"/>
  <c r="AB34" i="1" s="1"/>
  <c r="AA11" i="1"/>
  <c r="AB11" i="1" s="1"/>
  <c r="AA24" i="1"/>
  <c r="AB24" i="1" s="1"/>
  <c r="AA16" i="1"/>
  <c r="AB16" i="1" s="1"/>
  <c r="AA36" i="1"/>
  <c r="AB36" i="1" s="1"/>
  <c r="AC36" i="1" s="1"/>
  <c r="AA21" i="1"/>
  <c r="AB21" i="1" s="1"/>
  <c r="AC21" i="1" s="1"/>
  <c r="AA30" i="1"/>
  <c r="AB30" i="1" s="1"/>
  <c r="AA25" i="1"/>
  <c r="AB25" i="1" s="1"/>
  <c r="AA33" i="1"/>
  <c r="AB33" i="1" s="1"/>
  <c r="AA28" i="1"/>
  <c r="AB28" i="1" s="1"/>
  <c r="AA13" i="1"/>
  <c r="AB13" i="1" s="1"/>
  <c r="AA18" i="1"/>
  <c r="AB18" i="1" s="1"/>
  <c r="AA17" i="1"/>
  <c r="AB17" i="1" s="1"/>
  <c r="AA9" i="1"/>
  <c r="AB9" i="1" s="1"/>
  <c r="AA14" i="1"/>
  <c r="AB14" i="1" s="1"/>
  <c r="AA15" i="1"/>
  <c r="AB15" i="1" s="1"/>
  <c r="AC15" i="1" s="1"/>
  <c r="AA38" i="1"/>
  <c r="AB38" i="1" s="1"/>
  <c r="AA23" i="1"/>
  <c r="AB23" i="1" s="1"/>
  <c r="AA20" i="1"/>
  <c r="AB20" i="1" s="1"/>
  <c r="AC20" i="1" s="1"/>
  <c r="AA6" i="1"/>
  <c r="AB6" i="1" s="1"/>
  <c r="AA29" i="1"/>
  <c r="AB29" i="1" s="1"/>
  <c r="AA22" i="1"/>
  <c r="AB22" i="1" s="1"/>
  <c r="AC22" i="1" s="1"/>
  <c r="AA5" i="1"/>
  <c r="AD20" i="4" l="1"/>
  <c r="AD26" i="4"/>
  <c r="AD27" i="4"/>
  <c r="AD5" i="4"/>
  <c r="AD23" i="4"/>
  <c r="AD24" i="4"/>
  <c r="AD8" i="4"/>
  <c r="AD18" i="4"/>
  <c r="AD21" i="4"/>
  <c r="AD22" i="4"/>
  <c r="AD29" i="4"/>
  <c r="AD6" i="4"/>
  <c r="AC9" i="5"/>
  <c r="AC24" i="5"/>
  <c r="AC42" i="5"/>
  <c r="AC11" i="5"/>
  <c r="AC22" i="5"/>
  <c r="AC32" i="5"/>
  <c r="AC21" i="5"/>
  <c r="AC43" i="5"/>
  <c r="AC55" i="5"/>
  <c r="AC23" i="5"/>
  <c r="AC29" i="5"/>
  <c r="AD7" i="4"/>
  <c r="AD10" i="4"/>
  <c r="AD12" i="4"/>
  <c r="AD17" i="4"/>
  <c r="AD13" i="4"/>
  <c r="AD19" i="4"/>
  <c r="AD28" i="4"/>
  <c r="AC41" i="1"/>
  <c r="AB5" i="1"/>
  <c r="AA35" i="1"/>
  <c r="T5" i="2" l="1"/>
  <c r="U5" i="2" s="1"/>
  <c r="T6" i="2"/>
  <c r="U6" i="2" s="1"/>
  <c r="T11" i="2"/>
  <c r="U11" i="2" s="1"/>
  <c r="T29" i="2"/>
  <c r="U29" i="2" s="1"/>
  <c r="T31" i="2"/>
  <c r="U31" i="2" s="1"/>
  <c r="T16" i="2"/>
  <c r="U16" i="2" s="1"/>
  <c r="T24" i="2"/>
  <c r="U24" i="2" s="1"/>
  <c r="T7" i="2"/>
  <c r="U7" i="2" s="1"/>
  <c r="T21" i="2"/>
  <c r="U21" i="2" s="1"/>
  <c r="T15" i="2"/>
  <c r="U15" i="2" s="1"/>
  <c r="T12" i="2"/>
  <c r="U12" i="2" s="1"/>
  <c r="T17" i="2"/>
  <c r="U17" i="2" s="1"/>
  <c r="T20" i="2"/>
  <c r="U20" i="2" s="1"/>
  <c r="T19" i="2"/>
  <c r="U19" i="2" s="1"/>
  <c r="T26" i="2"/>
  <c r="U26" i="2" s="1"/>
  <c r="M5" i="2"/>
  <c r="M6" i="2"/>
  <c r="M11" i="2"/>
  <c r="M29" i="2"/>
  <c r="M31" i="2"/>
  <c r="M16" i="2"/>
  <c r="M24" i="2"/>
  <c r="M7" i="2"/>
  <c r="M21" i="2"/>
  <c r="M15" i="2"/>
  <c r="M12" i="2"/>
  <c r="M17" i="2"/>
  <c r="M20" i="2"/>
  <c r="M19" i="2"/>
  <c r="M26" i="2"/>
  <c r="J5" i="2"/>
  <c r="J6" i="2"/>
  <c r="J11" i="2"/>
  <c r="J29" i="2"/>
  <c r="J31" i="2"/>
  <c r="J16" i="2"/>
  <c r="J24" i="2"/>
  <c r="J7" i="2"/>
  <c r="J21" i="2"/>
  <c r="J15" i="2"/>
  <c r="J12" i="2"/>
  <c r="J17" i="2"/>
  <c r="J20" i="2"/>
  <c r="J19" i="2"/>
  <c r="J26" i="2"/>
  <c r="AB35" i="1"/>
  <c r="S13" i="1"/>
  <c r="T13" i="1" s="1"/>
  <c r="S14" i="1"/>
  <c r="T14" i="1" s="1"/>
  <c r="S12" i="1"/>
  <c r="T12" i="1" s="1"/>
  <c r="S31" i="1"/>
  <c r="T31" i="1" s="1"/>
  <c r="S34" i="1"/>
  <c r="T34" i="1" s="1"/>
  <c r="S35" i="1"/>
  <c r="T35" i="1" s="1"/>
  <c r="S16" i="1"/>
  <c r="T16" i="1" s="1"/>
  <c r="S19" i="1"/>
  <c r="T19" i="1" s="1"/>
  <c r="S32" i="1"/>
  <c r="T32" i="1" s="1"/>
  <c r="S9" i="1"/>
  <c r="T9" i="1" s="1"/>
  <c r="S38" i="1"/>
  <c r="T38" i="1" s="1"/>
  <c r="S17" i="1"/>
  <c r="T17" i="1" s="1"/>
  <c r="S26" i="1"/>
  <c r="T26" i="1" s="1"/>
  <c r="S8" i="1"/>
  <c r="T8" i="1" s="1"/>
  <c r="S33" i="1"/>
  <c r="T33" i="1" s="1"/>
  <c r="S11" i="1"/>
  <c r="T11" i="1" s="1"/>
  <c r="S7" i="1"/>
  <c r="T7" i="1" s="1"/>
  <c r="S6" i="1"/>
  <c r="T6" i="1" s="1"/>
  <c r="S29" i="1"/>
  <c r="T29" i="1" s="1"/>
  <c r="S27" i="1"/>
  <c r="T27" i="1" s="1"/>
  <c r="S24" i="1"/>
  <c r="T24" i="1" s="1"/>
  <c r="S18" i="1"/>
  <c r="T18" i="1" s="1"/>
  <c r="S23" i="1"/>
  <c r="T23" i="1" s="1"/>
  <c r="S40" i="1"/>
  <c r="T40" i="1" s="1"/>
  <c r="S30" i="1"/>
  <c r="T30" i="1" s="1"/>
  <c r="S25" i="1"/>
  <c r="T25" i="1" s="1"/>
  <c r="S5" i="1"/>
  <c r="T5" i="1" s="1"/>
  <c r="S37" i="1"/>
  <c r="T37" i="1" s="1"/>
  <c r="S39" i="1"/>
  <c r="T39" i="1" s="1"/>
  <c r="L13" i="1"/>
  <c r="L14" i="1"/>
  <c r="L12" i="1"/>
  <c r="L31" i="1"/>
  <c r="L34" i="1"/>
  <c r="L35" i="1"/>
  <c r="L16" i="1"/>
  <c r="L19" i="1"/>
  <c r="L32" i="1"/>
  <c r="L9" i="1"/>
  <c r="L38" i="1"/>
  <c r="L17" i="1"/>
  <c r="L26" i="1"/>
  <c r="L8" i="1"/>
  <c r="L33" i="1"/>
  <c r="L11" i="1"/>
  <c r="L7" i="1"/>
  <c r="L6" i="1"/>
  <c r="L29" i="1"/>
  <c r="L27" i="1"/>
  <c r="L24" i="1"/>
  <c r="L18" i="1"/>
  <c r="L23" i="1"/>
  <c r="L40" i="1"/>
  <c r="L30" i="1"/>
  <c r="L25" i="1"/>
  <c r="L5" i="1"/>
  <c r="L37" i="1"/>
  <c r="L39" i="1"/>
  <c r="I13" i="1"/>
  <c r="I14" i="1"/>
  <c r="I12" i="1"/>
  <c r="I31" i="1"/>
  <c r="AC31" i="1" s="1"/>
  <c r="I34" i="1"/>
  <c r="AC34" i="1" s="1"/>
  <c r="I35" i="1"/>
  <c r="I16" i="1"/>
  <c r="I19" i="1"/>
  <c r="I32" i="1"/>
  <c r="I9" i="1"/>
  <c r="I38" i="1"/>
  <c r="I17" i="1"/>
  <c r="AC17" i="1" s="1"/>
  <c r="I26" i="1"/>
  <c r="AC26" i="1" s="1"/>
  <c r="I8" i="1"/>
  <c r="I33" i="1"/>
  <c r="I11" i="1"/>
  <c r="I7" i="1"/>
  <c r="I6" i="1"/>
  <c r="I29" i="1"/>
  <c r="I27" i="1"/>
  <c r="AC27" i="1" s="1"/>
  <c r="I24" i="1"/>
  <c r="AC24" i="1" s="1"/>
  <c r="I18" i="1"/>
  <c r="I23" i="1"/>
  <c r="I40" i="1"/>
  <c r="I30" i="1"/>
  <c r="I25" i="1"/>
  <c r="I5" i="1"/>
  <c r="I37" i="1"/>
  <c r="AC37" i="1" s="1"/>
  <c r="I39" i="1"/>
  <c r="AC39" i="1" s="1"/>
  <c r="S28" i="1"/>
  <c r="T28" i="1" s="1"/>
  <c r="L28" i="1"/>
  <c r="I28" i="1"/>
  <c r="AD26" i="2" l="1"/>
  <c r="AD31" i="2"/>
  <c r="AD20" i="2"/>
  <c r="AD5" i="2"/>
  <c r="AD12" i="2"/>
  <c r="AD17" i="2"/>
  <c r="AD11" i="2"/>
  <c r="AD21" i="2"/>
  <c r="AD15" i="2"/>
  <c r="AD7" i="2"/>
  <c r="AD24" i="2"/>
  <c r="AD6" i="2"/>
  <c r="AD16" i="2"/>
  <c r="AD19" i="2"/>
  <c r="AD29" i="2"/>
  <c r="AC38" i="1"/>
  <c r="AC12" i="1"/>
  <c r="AC29" i="1"/>
  <c r="AC23" i="1"/>
  <c r="AC25" i="1"/>
  <c r="AC6" i="1"/>
  <c r="AC9" i="1"/>
  <c r="AC14" i="1"/>
  <c r="AC30" i="1"/>
  <c r="AC7" i="1"/>
  <c r="AC32" i="1"/>
  <c r="AC13" i="1"/>
  <c r="AC28" i="1"/>
  <c r="AC40" i="1"/>
  <c r="AC11" i="1"/>
  <c r="AC19" i="1"/>
  <c r="AC33" i="1"/>
  <c r="AC16" i="1"/>
  <c r="AC18" i="1"/>
  <c r="AC8" i="1"/>
  <c r="AC5" i="1"/>
  <c r="AC35" i="1"/>
</calcChain>
</file>

<file path=xl/sharedStrings.xml><?xml version="1.0" encoding="utf-8"?>
<sst xmlns="http://schemas.openxmlformats.org/spreadsheetml/2006/main" count="834" uniqueCount="157">
  <si>
    <t>№ п.п.</t>
  </si>
  <si>
    <t>Фамилия и имя</t>
  </si>
  <si>
    <t>Субъект РФ</t>
  </si>
  <si>
    <t>Дата рождения</t>
  </si>
  <si>
    <t>1500 метров</t>
  </si>
  <si>
    <t>500 метров</t>
  </si>
  <si>
    <t>1000 метров</t>
  </si>
  <si>
    <t>Место</t>
  </si>
  <si>
    <t>Очки</t>
  </si>
  <si>
    <t>Р.Мордовия</t>
  </si>
  <si>
    <t>Ажиханова Екатерина</t>
  </si>
  <si>
    <t>Ярославская обл.</t>
  </si>
  <si>
    <t>Аймалетдинова Фаиля</t>
  </si>
  <si>
    <t>Нижегородская обл.</t>
  </si>
  <si>
    <t>г.Москва</t>
  </si>
  <si>
    <t>Р.Башкортостан</t>
  </si>
  <si>
    <t>г.Санкт-Петербург</t>
  </si>
  <si>
    <t>Смоленская обл.</t>
  </si>
  <si>
    <t>Бахия Арина</t>
  </si>
  <si>
    <t>Челябинская обл.</t>
  </si>
  <si>
    <t>Свердловская обл.</t>
  </si>
  <si>
    <t>Винокурова Анастасия</t>
  </si>
  <si>
    <t>Головина Елизавета</t>
  </si>
  <si>
    <t>Гребнева Арина</t>
  </si>
  <si>
    <t>Московская обл.</t>
  </si>
  <si>
    <t>Евтюхова Виктория</t>
  </si>
  <si>
    <t>Елизарова Анастасия</t>
  </si>
  <si>
    <t>Тверская обл.</t>
  </si>
  <si>
    <t>Коняшова Милана</t>
  </si>
  <si>
    <t>Коротких Ульяна</t>
  </si>
  <si>
    <t>Краснокутская Анастасия</t>
  </si>
  <si>
    <t>Краснокутская Дарья</t>
  </si>
  <si>
    <t>Кузнецова Кристина</t>
  </si>
  <si>
    <t>Купалева Елена</t>
  </si>
  <si>
    <t>Свердловская обл., Р.Мордовия</t>
  </si>
  <si>
    <t>Легкова Александра</t>
  </si>
  <si>
    <t>Лоч Ангелина</t>
  </si>
  <si>
    <t>Приморский край</t>
  </si>
  <si>
    <t>Мищенко Илона</t>
  </si>
  <si>
    <t>Пензенская обл.</t>
  </si>
  <si>
    <t>Спиричева Алина</t>
  </si>
  <si>
    <t>Филиппенкова Мария</t>
  </si>
  <si>
    <t>Честненкова Ксения</t>
  </si>
  <si>
    <t>Чумбаева Виктория</t>
  </si>
  <si>
    <t>Щербакова Майя</t>
  </si>
  <si>
    <t>Юрина Анна</t>
  </si>
  <si>
    <t>Батурин Владислав</t>
  </si>
  <si>
    <t>Богданов Елисей</t>
  </si>
  <si>
    <t>Варегин Александр</t>
  </si>
  <si>
    <t>Волков Владислав</t>
  </si>
  <si>
    <t>Гусев Илья</t>
  </si>
  <si>
    <t>Краснодарский край, Ярославская обл.</t>
  </si>
  <si>
    <t>Клюшников Максим</t>
  </si>
  <si>
    <t>Кобызев Валентин</t>
  </si>
  <si>
    <t>Ковжаров Никита</t>
  </si>
  <si>
    <t>Колосов Иван</t>
  </si>
  <si>
    <t>Константинов Даниил</t>
  </si>
  <si>
    <t>Коршаков Дмитрий</t>
  </si>
  <si>
    <t>Крылов Прохор</t>
  </si>
  <si>
    <t>Маркиданов Артем</t>
  </si>
  <si>
    <t>Мартынов Сергей</t>
  </si>
  <si>
    <t>Марченко Вадим</t>
  </si>
  <si>
    <t>Маторин Денис</t>
  </si>
  <si>
    <t>Николаев Александр</t>
  </si>
  <si>
    <t>Плявин Кирилл</t>
  </si>
  <si>
    <t>Пономаренко Владимир</t>
  </si>
  <si>
    <t>Посашков Иван</t>
  </si>
  <si>
    <t>Сидоренков Никита</t>
  </si>
  <si>
    <t>Толпыго Илья</t>
  </si>
  <si>
    <t>Фундорко Иван</t>
  </si>
  <si>
    <t>Хасанов Камиль</t>
  </si>
  <si>
    <t>Р.Татарстан</t>
  </si>
  <si>
    <t>Черняк Владислав</t>
  </si>
  <si>
    <t>Шайнуров Тагир</t>
  </si>
  <si>
    <t>Шевелев Максим</t>
  </si>
  <si>
    <t>Широков Егор</t>
  </si>
  <si>
    <t>Штыров Данила</t>
  </si>
  <si>
    <t>Скуратов Илья</t>
  </si>
  <si>
    <t>Минасян Мадлен</t>
  </si>
  <si>
    <t>Московская обл., Нижегородская обл.</t>
  </si>
  <si>
    <t>Труханова Мария</t>
  </si>
  <si>
    <t>Федорова Капитолина</t>
  </si>
  <si>
    <t>Закоурцев Сергей</t>
  </si>
  <si>
    <t>Котмаков Петр</t>
  </si>
  <si>
    <t>Кукушкин Вениамин</t>
  </si>
  <si>
    <t>Рухов Артур</t>
  </si>
  <si>
    <t>Саболдашев Илларион</t>
  </si>
  <si>
    <t>г.Москва, Калининградская обл.</t>
  </si>
  <si>
    <t>Тулибаев Марат</t>
  </si>
  <si>
    <t>Александрова Мария</t>
  </si>
  <si>
    <t>Конюхова Кристина</t>
  </si>
  <si>
    <t>Овчинникова Анна</t>
  </si>
  <si>
    <t>Шиндряева Полина</t>
  </si>
  <si>
    <t>Ильин Александр</t>
  </si>
  <si>
    <t>Царев Егор</t>
  </si>
  <si>
    <t>Ямало-Ненецкий АО</t>
  </si>
  <si>
    <t>Менжунов Матвей</t>
  </si>
  <si>
    <t>ЧР</t>
  </si>
  <si>
    <t>ПР</t>
  </si>
  <si>
    <t>Многоборье</t>
  </si>
  <si>
    <t>СС</t>
  </si>
  <si>
    <t>РЕЙТИНГ СТАБИЛЬНОСТИ (юниоры и юниорки)</t>
  </si>
  <si>
    <t>коэффициент</t>
  </si>
  <si>
    <t>ПР_ОД</t>
  </si>
  <si>
    <t>СУММА ОЧКОВ</t>
  </si>
  <si>
    <t>Возрастная группа в сезоне 2024-2025</t>
  </si>
  <si>
    <t xml:space="preserve">п.4.3 п. 4.4 Критерии отбора на ЦП </t>
  </si>
  <si>
    <t>женщины</t>
  </si>
  <si>
    <t>юниорки</t>
  </si>
  <si>
    <t>Победитель ПР</t>
  </si>
  <si>
    <t>Призер ПР</t>
  </si>
  <si>
    <t>Согласно очкам</t>
  </si>
  <si>
    <t>сумма очков на всех дистанциях</t>
  </si>
  <si>
    <t>мужчины</t>
  </si>
  <si>
    <t>юниоры</t>
  </si>
  <si>
    <t>Алиева Альбина</t>
  </si>
  <si>
    <t>Метелкина Мария</t>
  </si>
  <si>
    <t>Телеганова Анна</t>
  </si>
  <si>
    <t>Нестерова Валерия</t>
  </si>
  <si>
    <t>Козулина Анна</t>
  </si>
  <si>
    <t>Козырева Вероника</t>
  </si>
  <si>
    <t>14.09.2006</t>
  </si>
  <si>
    <t>старший</t>
  </si>
  <si>
    <t>Кокорева Анна</t>
  </si>
  <si>
    <t>Победитель СС, ПР</t>
  </si>
  <si>
    <t>Амирханов Тагир</t>
  </si>
  <si>
    <t>Тетяков Алексей</t>
  </si>
  <si>
    <t>Симакин Александр</t>
  </si>
  <si>
    <t>Боровой Даниил</t>
  </si>
  <si>
    <t>Алешников Павел</t>
  </si>
  <si>
    <t>Бекенев Семен</t>
  </si>
  <si>
    <t>Торобеков Адилет</t>
  </si>
  <si>
    <t>Андреев Илья</t>
  </si>
  <si>
    <t>Орс Денис</t>
  </si>
  <si>
    <t>Рубцов Илья</t>
  </si>
  <si>
    <t>13.10.2007</t>
  </si>
  <si>
    <t>02.11.2006</t>
  </si>
  <si>
    <t>27.11.2007</t>
  </si>
  <si>
    <t>21.08.2006</t>
  </si>
  <si>
    <t>04.07.2007</t>
  </si>
  <si>
    <t>04.08.2007</t>
  </si>
  <si>
    <t>20.07.2004</t>
  </si>
  <si>
    <t>29.09.2006</t>
  </si>
  <si>
    <t>28.04.2005</t>
  </si>
  <si>
    <t>Макарян Давид</t>
  </si>
  <si>
    <t>Лебедев Иван</t>
  </si>
  <si>
    <t>Чогандарян Зорик</t>
  </si>
  <si>
    <t>Шумаков Михаил</t>
  </si>
  <si>
    <t>Курков Леонид</t>
  </si>
  <si>
    <t>ЯНАО</t>
  </si>
  <si>
    <t>28.03.2008</t>
  </si>
  <si>
    <t>09.09.2006</t>
  </si>
  <si>
    <t>15.11.2007</t>
  </si>
  <si>
    <t>15.08.2006</t>
  </si>
  <si>
    <t>Краснодарский край</t>
  </si>
  <si>
    <t>01.08.2007</t>
  </si>
  <si>
    <t>Возрастная группа в сезоне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</si>
</sst>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b/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trike/>
      <sz val="11"/>
      <color theme="1"/>
      <name val="Times New Roman"/>
      <family val="1"/>
      <charset val="204"/>
    </font>
    <font>
      <strike/>
      <sz val="11"/>
      <color theme="1"/>
      <name val="Times New Roman"/>
      <family val="1"/>
      <charset val="204"/>
    </font>
    <font>
      <strike/>
      <sz val="11"/>
      <name val="Times New Roman"/>
      <family val="1"/>
      <charset val="204"/>
    </font>
    <font>
      <strike/>
      <sz val="11"/>
      <color rgb="FFFF0000"/>
      <name val="Times New Roman"/>
      <family val="1"/>
      <charset val="204"/>
    </font>
    <font>
      <strike/>
      <sz val="11"/>
      <color theme="1"/>
      <name val="Calibri"/>
      <family val="2"/>
      <scheme val="minor"/>
    </font>
    <font>
      <b/>
      <strike/>
      <sz val="11"/>
      <color rgb="FFFF0000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strike/>
      <sz val="11"/>
      <color rgb="FF00B050"/>
      <name val="Times New Roman"/>
      <family val="1"/>
      <charset val="204"/>
    </font>
    <font>
      <sz val="10"/>
      <name val="Arial"/>
      <family val="2"/>
      <charset val="1"/>
    </font>
    <font>
      <sz val="11"/>
      <color rgb="FF000000"/>
      <name val="Calibri"/>
      <family val="2"/>
      <charset val="204"/>
      <scheme val="minor"/>
    </font>
    <font>
      <sz val="10"/>
      <color theme="1"/>
      <name val="Arial Cyr"/>
    </font>
    <font>
      <sz val="10"/>
      <name val="Arial Cyr"/>
      <family val="2"/>
      <charset val="204"/>
    </font>
    <font>
      <sz val="12"/>
      <name val="宋体"/>
      <family val="3"/>
      <charset val="129"/>
    </font>
    <font>
      <sz val="10"/>
      <name val="Arial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6" fillId="0" borderId="0"/>
    <xf numFmtId="0" fontId="6" fillId="0" borderId="0"/>
    <xf numFmtId="0" fontId="5" fillId="0" borderId="0"/>
    <xf numFmtId="0" fontId="2" fillId="0" borderId="0"/>
    <xf numFmtId="0" fontId="8" fillId="0" borderId="0"/>
    <xf numFmtId="0" fontId="6" fillId="0" borderId="0"/>
    <xf numFmtId="0" fontId="2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22" fillId="0" borderId="0"/>
    <xf numFmtId="0" fontId="23" fillId="0" borderId="0"/>
    <xf numFmtId="0" fontId="6" fillId="0" borderId="0">
      <alignment vertical="top"/>
      <protection locked="0"/>
    </xf>
    <xf numFmtId="0" fontId="24" fillId="0" borderId="0"/>
    <xf numFmtId="0" fontId="9" fillId="0" borderId="0"/>
    <xf numFmtId="0" fontId="1" fillId="0" borderId="0"/>
    <xf numFmtId="0" fontId="25" fillId="0" borderId="0"/>
    <xf numFmtId="0" fontId="25" fillId="0" borderId="0"/>
    <xf numFmtId="0" fontId="26" fillId="0" borderId="0"/>
    <xf numFmtId="0" fontId="27" fillId="0" borderId="0"/>
  </cellStyleXfs>
  <cellXfs count="25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0" fillId="0" borderId="0" xfId="0" applyBorder="1" applyAlignment="1">
      <alignment horizontal="center" vertical="center"/>
    </xf>
    <xf numFmtId="0" fontId="4" fillId="0" borderId="0" xfId="0" applyFont="1" applyBorder="1"/>
    <xf numFmtId="0" fontId="0" fillId="0" borderId="0" xfId="0" applyBorder="1"/>
    <xf numFmtId="0" fontId="0" fillId="0" borderId="0" xfId="0" applyFont="1" applyBorder="1" applyAlignment="1">
      <alignment horizontal="left"/>
    </xf>
    <xf numFmtId="14" fontId="7" fillId="0" borderId="1" xfId="2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14" fontId="7" fillId="0" borderId="7" xfId="2" applyNumberFormat="1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>
      <alignment horizontal="left"/>
    </xf>
    <xf numFmtId="0" fontId="13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4" fillId="0" borderId="7" xfId="0" applyFont="1" applyBorder="1"/>
    <xf numFmtId="14" fontId="7" fillId="0" borderId="7" xfId="2" applyNumberFormat="1" applyFont="1" applyBorder="1" applyAlignment="1" applyProtection="1">
      <alignment horizontal="left" vertical="top"/>
      <protection locked="0"/>
    </xf>
    <xf numFmtId="0" fontId="15" fillId="0" borderId="1" xfId="0" applyFont="1" applyBorder="1"/>
    <xf numFmtId="0" fontId="15" fillId="0" borderId="1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8" fillId="0" borderId="0" xfId="0" applyFont="1" applyBorder="1"/>
    <xf numFmtId="14" fontId="15" fillId="0" borderId="1" xfId="0" applyNumberFormat="1" applyFont="1" applyBorder="1" applyAlignment="1">
      <alignment horizontal="left"/>
    </xf>
    <xf numFmtId="0" fontId="15" fillId="3" borderId="1" xfId="0" applyFont="1" applyFill="1" applyBorder="1"/>
    <xf numFmtId="14" fontId="16" fillId="0" borderId="1" xfId="2" applyNumberFormat="1" applyFont="1" applyBorder="1" applyAlignment="1">
      <alignment horizontal="left" vertical="top" wrapText="1"/>
    </xf>
    <xf numFmtId="0" fontId="15" fillId="4" borderId="1" xfId="0" applyFont="1" applyFill="1" applyBorder="1" applyAlignment="1">
      <alignment horizontal="left"/>
    </xf>
    <xf numFmtId="0" fontId="18" fillId="0" borderId="0" xfId="0" applyFont="1"/>
    <xf numFmtId="0" fontId="15" fillId="0" borderId="1" xfId="0" applyFont="1" applyFill="1" applyBorder="1" applyAlignment="1">
      <alignment horizontal="left"/>
    </xf>
    <xf numFmtId="14" fontId="17" fillId="0" borderId="1" xfId="2" applyNumberFormat="1" applyFont="1" applyBorder="1" applyAlignment="1">
      <alignment horizontal="left" vertical="top" wrapText="1"/>
    </xf>
    <xf numFmtId="0" fontId="20" fillId="0" borderId="7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21" fillId="3" borderId="1" xfId="0" applyFont="1" applyFill="1" applyBorder="1" applyAlignment="1">
      <alignment horizontal="left"/>
    </xf>
    <xf numFmtId="0" fontId="21" fillId="4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/>
    <xf numFmtId="0" fontId="1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4" borderId="7" xfId="0" applyFont="1" applyFill="1" applyBorder="1"/>
    <xf numFmtId="0" fontId="7" fillId="2" borderId="7" xfId="1" applyNumberFormat="1" applyFont="1" applyFill="1" applyBorder="1" applyAlignment="1">
      <alignment horizontal="center" vertical="top"/>
    </xf>
    <xf numFmtId="0" fontId="7" fillId="0" borderId="7" xfId="9" applyFont="1" applyBorder="1" applyAlignment="1" applyProtection="1">
      <alignment horizontal="center" vertical="top"/>
      <protection locked="0"/>
    </xf>
    <xf numFmtId="0" fontId="7" fillId="2" borderId="7" xfId="9" applyNumberFormat="1" applyFont="1" applyFill="1" applyBorder="1" applyAlignment="1">
      <alignment horizontal="center" vertical="top"/>
    </xf>
    <xf numFmtId="0" fontId="4" fillId="3" borderId="2" xfId="0" applyFont="1" applyFill="1" applyBorder="1"/>
    <xf numFmtId="14" fontId="7" fillId="0" borderId="2" xfId="2" applyNumberFormat="1" applyFont="1" applyBorder="1" applyAlignment="1" applyProtection="1">
      <alignment horizontal="left" vertical="top" wrapText="1"/>
      <protection locked="0"/>
    </xf>
    <xf numFmtId="0" fontId="20" fillId="4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2" borderId="2" xfId="9" applyNumberFormat="1" applyFont="1" applyFill="1" applyBorder="1" applyAlignment="1">
      <alignment horizontal="center" vertical="top"/>
    </xf>
    <xf numFmtId="0" fontId="7" fillId="2" borderId="2" xfId="1" applyNumberFormat="1" applyFont="1" applyFill="1" applyBorder="1" applyAlignment="1">
      <alignment horizontal="center" vertical="top"/>
    </xf>
    <xf numFmtId="0" fontId="19" fillId="0" borderId="2" xfId="0" applyFont="1" applyBorder="1" applyAlignment="1">
      <alignment horizontal="center"/>
    </xf>
    <xf numFmtId="0" fontId="15" fillId="0" borderId="7" xfId="0" applyFont="1" applyBorder="1"/>
    <xf numFmtId="0" fontId="15" fillId="0" borderId="7" xfId="0" applyFont="1" applyBorder="1" applyAlignment="1">
      <alignment horizontal="left"/>
    </xf>
    <xf numFmtId="0" fontId="17" fillId="0" borderId="7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14" fontId="4" fillId="0" borderId="9" xfId="0" applyNumberFormat="1" applyFont="1" applyBorder="1" applyAlignment="1">
      <alignment horizontal="left"/>
    </xf>
    <xf numFmtId="14" fontId="7" fillId="0" borderId="9" xfId="2" applyNumberFormat="1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>
      <alignment horizontal="left"/>
    </xf>
    <xf numFmtId="0" fontId="13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9" xfId="9" applyFont="1" applyBorder="1" applyAlignment="1" applyProtection="1">
      <alignment horizontal="center" vertical="top"/>
      <protection locked="0"/>
    </xf>
    <xf numFmtId="0" fontId="7" fillId="2" borderId="9" xfId="9" applyNumberFormat="1" applyFont="1" applyFill="1" applyBorder="1" applyAlignment="1">
      <alignment horizontal="center" vertical="top"/>
    </xf>
    <xf numFmtId="0" fontId="7" fillId="0" borderId="9" xfId="1" applyFont="1" applyBorder="1" applyAlignment="1" applyProtection="1">
      <alignment horizontal="center" vertical="top"/>
      <protection locked="0"/>
    </xf>
    <xf numFmtId="0" fontId="7" fillId="2" borderId="9" xfId="1" applyNumberFormat="1" applyFont="1" applyFill="1" applyBorder="1" applyAlignment="1">
      <alignment horizontal="center" vertical="top"/>
    </xf>
    <xf numFmtId="0" fontId="19" fillId="0" borderId="9" xfId="0" applyFont="1" applyBorder="1" applyAlignment="1">
      <alignment horizontal="center"/>
    </xf>
    <xf numFmtId="0" fontId="4" fillId="0" borderId="9" xfId="0" applyFont="1" applyBorder="1"/>
    <xf numFmtId="14" fontId="7" fillId="0" borderId="9" xfId="2" applyNumberFormat="1" applyFont="1" applyBorder="1" applyAlignment="1" applyProtection="1">
      <alignment horizontal="left" vertical="top"/>
      <protection locked="0"/>
    </xf>
    <xf numFmtId="0" fontId="20" fillId="0" borderId="9" xfId="0" applyFont="1" applyBorder="1" applyAlignment="1">
      <alignment horizontal="left"/>
    </xf>
    <xf numFmtId="0" fontId="4" fillId="4" borderId="9" xfId="0" applyFont="1" applyFill="1" applyBorder="1"/>
    <xf numFmtId="0" fontId="20" fillId="4" borderId="9" xfId="0" applyFont="1" applyFill="1" applyBorder="1" applyAlignment="1">
      <alignment horizontal="left"/>
    </xf>
    <xf numFmtId="0" fontId="15" fillId="0" borderId="9" xfId="0" applyFont="1" applyBorder="1"/>
    <xf numFmtId="14" fontId="16" fillId="0" borderId="9" xfId="2" applyNumberFormat="1" applyFont="1" applyBorder="1" applyAlignment="1" applyProtection="1">
      <alignment horizontal="left" vertical="top" wrapText="1"/>
      <protection locked="0"/>
    </xf>
    <xf numFmtId="14" fontId="17" fillId="0" borderId="9" xfId="2" applyNumberFormat="1" applyFont="1" applyBorder="1" applyAlignment="1" applyProtection="1">
      <alignment horizontal="left" vertical="top"/>
      <protection locked="0"/>
    </xf>
    <xf numFmtId="0" fontId="21" fillId="0" borderId="9" xfId="0" applyFont="1" applyBorder="1" applyAlignment="1">
      <alignment horizontal="left"/>
    </xf>
    <xf numFmtId="0" fontId="15" fillId="0" borderId="9" xfId="0" applyFont="1" applyBorder="1" applyAlignment="1">
      <alignment horizontal="left"/>
    </xf>
    <xf numFmtId="0" fontId="17" fillId="0" borderId="9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7" fillId="0" borderId="9" xfId="9" applyFont="1" applyFill="1" applyBorder="1" applyAlignment="1" applyProtection="1">
      <alignment horizontal="left" vertical="top" wrapText="1"/>
      <protection locked="0"/>
    </xf>
    <xf numFmtId="0" fontId="0" fillId="0" borderId="9" xfId="0" applyBorder="1"/>
    <xf numFmtId="0" fontId="0" fillId="0" borderId="9" xfId="0" applyBorder="1" applyAlignment="1">
      <alignment horizontal="left"/>
    </xf>
    <xf numFmtId="0" fontId="15" fillId="2" borderId="9" xfId="0" applyFont="1" applyFill="1" applyBorder="1"/>
    <xf numFmtId="14" fontId="16" fillId="0" borderId="9" xfId="2" applyNumberFormat="1" applyFont="1" applyBorder="1" applyAlignment="1" applyProtection="1">
      <alignment horizontal="left" vertical="top"/>
      <protection locked="0"/>
    </xf>
    <xf numFmtId="0" fontId="5" fillId="0" borderId="9" xfId="0" applyFont="1" applyBorder="1"/>
    <xf numFmtId="14" fontId="15" fillId="0" borderId="9" xfId="0" applyNumberFormat="1" applyFont="1" applyBorder="1" applyAlignment="1">
      <alignment horizontal="left"/>
    </xf>
    <xf numFmtId="0" fontId="18" fillId="0" borderId="9" xfId="0" applyFont="1" applyBorder="1"/>
    <xf numFmtId="0" fontId="10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20" fillId="0" borderId="2" xfId="0" applyFont="1" applyBorder="1" applyAlignment="1">
      <alignment horizontal="left"/>
    </xf>
    <xf numFmtId="0" fontId="20" fillId="3" borderId="2" xfId="0" applyFont="1" applyFill="1" applyBorder="1" applyAlignment="1">
      <alignment horizontal="left"/>
    </xf>
    <xf numFmtId="0" fontId="20" fillId="3" borderId="2" xfId="9" applyFont="1" applyFill="1" applyBorder="1" applyAlignment="1" applyProtection="1">
      <alignment horizontal="center" vertical="top"/>
      <protection locked="0"/>
    </xf>
    <xf numFmtId="0" fontId="20" fillId="0" borderId="9" xfId="9" applyFont="1" applyBorder="1" applyAlignment="1" applyProtection="1">
      <alignment horizontal="center" vertical="top"/>
      <protection locked="0"/>
    </xf>
    <xf numFmtId="0" fontId="20" fillId="4" borderId="2" xfId="9" applyFont="1" applyFill="1" applyBorder="1" applyAlignment="1" applyProtection="1">
      <alignment horizontal="center" vertical="top"/>
      <protection locked="0"/>
    </xf>
    <xf numFmtId="0" fontId="20" fillId="3" borderId="2" xfId="1" applyFont="1" applyFill="1" applyBorder="1" applyAlignment="1" applyProtection="1">
      <alignment horizontal="center" vertical="top"/>
      <protection locked="0"/>
    </xf>
    <xf numFmtId="0" fontId="20" fillId="4" borderId="9" xfId="1" applyFont="1" applyFill="1" applyBorder="1" applyAlignment="1" applyProtection="1">
      <alignment horizontal="center" vertical="top"/>
      <protection locked="0"/>
    </xf>
    <xf numFmtId="0" fontId="20" fillId="0" borderId="9" xfId="1" applyFont="1" applyBorder="1" applyAlignment="1" applyProtection="1">
      <alignment horizontal="center" vertical="top"/>
      <protection locked="0"/>
    </xf>
    <xf numFmtId="0" fontId="15" fillId="4" borderId="9" xfId="0" applyFont="1" applyFill="1" applyBorder="1"/>
    <xf numFmtId="0" fontId="20" fillId="0" borderId="7" xfId="9" applyFont="1" applyBorder="1" applyAlignment="1" applyProtection="1">
      <alignment horizontal="center" vertical="top"/>
      <protection locked="0"/>
    </xf>
    <xf numFmtId="0" fontId="20" fillId="0" borderId="7" xfId="1" applyFont="1" applyBorder="1" applyAlignment="1" applyProtection="1">
      <alignment horizontal="center" vertical="top"/>
      <protection locked="0"/>
    </xf>
    <xf numFmtId="0" fontId="19" fillId="0" borderId="7" xfId="0" applyFont="1" applyBorder="1" applyAlignment="1">
      <alignment horizontal="center"/>
    </xf>
    <xf numFmtId="0" fontId="4" fillId="4" borderId="10" xfId="0" applyFont="1" applyFill="1" applyBorder="1"/>
    <xf numFmtId="0" fontId="7" fillId="4" borderId="10" xfId="9" applyFont="1" applyFill="1" applyBorder="1" applyAlignment="1" applyProtection="1">
      <alignment horizontal="left" vertical="top" wrapText="1"/>
      <protection locked="0"/>
    </xf>
    <xf numFmtId="14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10" xfId="0" applyBorder="1"/>
    <xf numFmtId="0" fontId="0" fillId="0" borderId="10" xfId="0" applyBorder="1" applyAlignment="1">
      <alignment horizontal="left"/>
    </xf>
    <xf numFmtId="0" fontId="20" fillId="4" borderId="10" xfId="9" applyFont="1" applyFill="1" applyBorder="1" applyAlignment="1" applyProtection="1">
      <alignment horizontal="center" vertical="top"/>
      <protection locked="0"/>
    </xf>
    <xf numFmtId="0" fontId="7" fillId="2" borderId="10" xfId="9" applyNumberFormat="1" applyFont="1" applyFill="1" applyBorder="1" applyAlignment="1">
      <alignment horizontal="center" vertical="top"/>
    </xf>
    <xf numFmtId="0" fontId="20" fillId="0" borderId="10" xfId="9" applyFont="1" applyBorder="1" applyAlignment="1" applyProtection="1">
      <alignment horizontal="center" vertical="top"/>
      <protection locked="0"/>
    </xf>
    <xf numFmtId="0" fontId="20" fillId="0" borderId="10" xfId="1" applyFont="1" applyBorder="1" applyAlignment="1" applyProtection="1">
      <alignment horizontal="center" vertical="top"/>
      <protection locked="0"/>
    </xf>
    <xf numFmtId="0" fontId="7" fillId="2" borderId="10" xfId="1" applyNumberFormat="1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4" borderId="7" xfId="9" applyFont="1" applyFill="1" applyBorder="1" applyAlignment="1" applyProtection="1">
      <alignment horizontal="center" vertical="top"/>
      <protection locked="0"/>
    </xf>
    <xf numFmtId="0" fontId="20" fillId="4" borderId="7" xfId="1" applyFont="1" applyFill="1" applyBorder="1" applyAlignment="1" applyProtection="1">
      <alignment horizontal="center" vertical="top"/>
      <protection locked="0"/>
    </xf>
    <xf numFmtId="0" fontId="4" fillId="3" borderId="10" xfId="0" applyFont="1" applyFill="1" applyBorder="1"/>
    <xf numFmtId="14" fontId="7" fillId="0" borderId="10" xfId="2" applyNumberFormat="1" applyFont="1" applyBorder="1" applyAlignment="1" applyProtection="1">
      <alignment horizontal="left" vertical="top" wrapText="1"/>
      <protection locked="0"/>
    </xf>
    <xf numFmtId="0" fontId="20" fillId="3" borderId="10" xfId="0" applyFont="1" applyFill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0" fillId="4" borderId="10" xfId="0" applyFont="1" applyFill="1" applyBorder="1" applyAlignment="1">
      <alignment horizontal="left"/>
    </xf>
    <xf numFmtId="0" fontId="20" fillId="3" borderId="10" xfId="9" applyFont="1" applyFill="1" applyBorder="1" applyAlignment="1" applyProtection="1">
      <alignment horizontal="center" vertical="top"/>
      <protection locked="0"/>
    </xf>
    <xf numFmtId="0" fontId="7" fillId="0" borderId="10" xfId="1" applyFont="1" applyBorder="1" applyAlignment="1" applyProtection="1">
      <alignment horizontal="center" vertical="top"/>
      <protection locked="0"/>
    </xf>
    <xf numFmtId="0" fontId="0" fillId="0" borderId="1" xfId="0" applyBorder="1" applyAlignment="1">
      <alignment horizontal="center"/>
    </xf>
    <xf numFmtId="0" fontId="4" fillId="0" borderId="0" xfId="0" applyFont="1"/>
    <xf numFmtId="0" fontId="17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0" borderId="11" xfId="0" applyBorder="1"/>
    <xf numFmtId="0" fontId="13" fillId="0" borderId="9" xfId="0" applyFont="1" applyBorder="1"/>
    <xf numFmtId="0" fontId="7" fillId="0" borderId="9" xfId="2" applyFont="1" applyBorder="1" applyAlignment="1" applyProtection="1">
      <alignment horizontal="left" vertical="top"/>
      <protection locked="0"/>
    </xf>
    <xf numFmtId="0" fontId="7" fillId="2" borderId="9" xfId="2" applyNumberFormat="1" applyFont="1" applyFill="1" applyBorder="1" applyAlignment="1">
      <alignment horizontal="left" vertical="top"/>
    </xf>
    <xf numFmtId="0" fontId="7" fillId="0" borderId="9" xfId="1" applyFont="1" applyBorder="1" applyAlignment="1" applyProtection="1">
      <alignment horizontal="left" vertical="top"/>
      <protection locked="0"/>
    </xf>
    <xf numFmtId="0" fontId="7" fillId="2" borderId="9" xfId="1" applyNumberFormat="1" applyFont="1" applyFill="1" applyBorder="1" applyAlignment="1">
      <alignment horizontal="left" vertical="top"/>
    </xf>
    <xf numFmtId="0" fontId="7" fillId="0" borderId="9" xfId="9" applyFont="1" applyBorder="1" applyAlignment="1" applyProtection="1">
      <alignment horizontal="left" vertical="top"/>
      <protection locked="0"/>
    </xf>
    <xf numFmtId="0" fontId="7" fillId="2" borderId="9" xfId="9" applyNumberFormat="1" applyFont="1" applyFill="1" applyBorder="1" applyAlignment="1">
      <alignment horizontal="left" vertical="top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4" fontId="7" fillId="0" borderId="1" xfId="2" applyNumberFormat="1" applyFont="1" applyFill="1" applyBorder="1" applyAlignment="1" applyProtection="1">
      <alignment horizontal="left" vertical="top"/>
      <protection locked="0"/>
    </xf>
    <xf numFmtId="0" fontId="7" fillId="0" borderId="1" xfId="2" applyFont="1" applyFill="1" applyBorder="1" applyAlignment="1" applyProtection="1">
      <alignment horizontal="left" vertical="top"/>
      <protection locked="0"/>
    </xf>
    <xf numFmtId="0" fontId="7" fillId="0" borderId="1" xfId="1" applyFont="1" applyBorder="1" applyAlignment="1" applyProtection="1">
      <alignment horizontal="left" vertical="top"/>
      <protection locked="0"/>
    </xf>
    <xf numFmtId="0" fontId="7" fillId="0" borderId="1" xfId="10" applyFont="1" applyBorder="1" applyAlignment="1" applyProtection="1">
      <alignment horizontal="left" vertical="top" wrapText="1"/>
      <protection locked="0"/>
    </xf>
    <xf numFmtId="0" fontId="7" fillId="0" borderId="1" xfId="2" applyFont="1" applyBorder="1" applyAlignment="1" applyProtection="1">
      <alignment horizontal="left" vertical="top" wrapText="1"/>
      <protection locked="0"/>
    </xf>
    <xf numFmtId="14" fontId="16" fillId="0" borderId="9" xfId="2" applyNumberFormat="1" applyFont="1" applyBorder="1" applyAlignment="1">
      <alignment horizontal="left" vertical="top" wrapText="1"/>
    </xf>
    <xf numFmtId="14" fontId="17" fillId="0" borderId="9" xfId="2" applyNumberFormat="1" applyFont="1" applyBorder="1" applyAlignment="1">
      <alignment horizontal="left" vertical="top" wrapText="1"/>
    </xf>
    <xf numFmtId="0" fontId="15" fillId="0" borderId="9" xfId="0" applyFont="1" applyFill="1" applyBorder="1" applyAlignment="1">
      <alignment horizontal="left"/>
    </xf>
    <xf numFmtId="14" fontId="7" fillId="0" borderId="9" xfId="2" applyNumberFormat="1" applyFont="1" applyFill="1" applyBorder="1" applyAlignment="1" applyProtection="1">
      <alignment horizontal="left" vertical="top" wrapText="1"/>
      <protection locked="0"/>
    </xf>
    <xf numFmtId="0" fontId="7" fillId="0" borderId="9" xfId="2" applyFont="1" applyBorder="1" applyAlignment="1" applyProtection="1">
      <alignment horizontal="left" vertical="top" wrapText="1"/>
      <protection locked="0"/>
    </xf>
    <xf numFmtId="14" fontId="7" fillId="0" borderId="9" xfId="2" applyNumberFormat="1" applyFont="1" applyBorder="1" applyAlignment="1">
      <alignment horizontal="left" vertical="top" wrapText="1"/>
    </xf>
    <xf numFmtId="0" fontId="4" fillId="0" borderId="9" xfId="0" applyFont="1" applyFill="1" applyBorder="1" applyAlignment="1">
      <alignment horizontal="left"/>
    </xf>
    <xf numFmtId="14" fontId="4" fillId="2" borderId="9" xfId="0" applyNumberFormat="1" applyFont="1" applyFill="1" applyBorder="1" applyAlignment="1">
      <alignment horizontal="left"/>
    </xf>
    <xf numFmtId="0" fontId="7" fillId="0" borderId="9" xfId="9" applyFont="1" applyBorder="1" applyAlignment="1" applyProtection="1">
      <alignment horizontal="left" vertical="top" wrapText="1"/>
      <protection locked="0"/>
    </xf>
    <xf numFmtId="49" fontId="7" fillId="2" borderId="9" xfId="2" applyNumberFormat="1" applyFont="1" applyFill="1" applyBorder="1" applyAlignment="1" applyProtection="1">
      <alignment horizontal="left" vertical="top" wrapText="1"/>
      <protection locked="0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16" fillId="0" borderId="9" xfId="2" applyFont="1" applyBorder="1" applyAlignment="1" applyProtection="1">
      <alignment horizontal="left" vertical="top" wrapText="1"/>
      <protection locked="0"/>
    </xf>
    <xf numFmtId="14" fontId="16" fillId="0" borderId="9" xfId="2" applyNumberFormat="1" applyFont="1" applyFill="1" applyBorder="1" applyAlignment="1" applyProtection="1">
      <alignment horizontal="left" vertical="top"/>
      <protection locked="0"/>
    </xf>
    <xf numFmtId="0" fontId="17" fillId="0" borderId="9" xfId="0" applyFont="1" applyBorder="1"/>
    <xf numFmtId="0" fontId="18" fillId="0" borderId="9" xfId="0" applyFont="1" applyBorder="1" applyAlignment="1">
      <alignment horizontal="left"/>
    </xf>
    <xf numFmtId="0" fontId="18" fillId="0" borderId="9" xfId="0" applyFont="1" applyBorder="1" applyAlignment="1">
      <alignment horizontal="center"/>
    </xf>
    <xf numFmtId="0" fontId="16" fillId="0" borderId="9" xfId="2" applyFont="1" applyBorder="1" applyAlignment="1" applyProtection="1">
      <alignment horizontal="left" vertical="top"/>
      <protection locked="0"/>
    </xf>
    <xf numFmtId="0" fontId="16" fillId="2" borderId="9" xfId="2" applyNumberFormat="1" applyFont="1" applyFill="1" applyBorder="1" applyAlignment="1">
      <alignment horizontal="left" vertical="top"/>
    </xf>
    <xf numFmtId="0" fontId="16" fillId="0" borderId="9" xfId="1" applyFont="1" applyBorder="1" applyAlignment="1" applyProtection="1">
      <alignment horizontal="left" vertical="top"/>
      <protection locked="0"/>
    </xf>
    <xf numFmtId="0" fontId="16" fillId="2" borderId="9" xfId="1" applyNumberFormat="1" applyFont="1" applyFill="1" applyBorder="1" applyAlignment="1">
      <alignment horizontal="left" vertical="top"/>
    </xf>
    <xf numFmtId="0" fontId="4" fillId="0" borderId="0" xfId="0" applyFont="1" applyAlignment="1">
      <alignment horizontal="left"/>
    </xf>
    <xf numFmtId="0" fontId="16" fillId="0" borderId="9" xfId="2" applyFont="1" applyFill="1" applyBorder="1" applyAlignment="1" applyProtection="1">
      <alignment horizontal="left" vertical="top"/>
      <protection locked="0"/>
    </xf>
    <xf numFmtId="14" fontId="16" fillId="0" borderId="9" xfId="2" applyNumberFormat="1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/>
    <xf numFmtId="49" fontId="4" fillId="0" borderId="1" xfId="0" applyNumberFormat="1" applyFont="1" applyBorder="1" applyAlignment="1">
      <alignment horizontal="left"/>
    </xf>
    <xf numFmtId="0" fontId="20" fillId="4" borderId="9" xfId="2" applyFont="1" applyFill="1" applyBorder="1" applyAlignment="1" applyProtection="1">
      <alignment horizontal="left" vertical="top"/>
      <protection locked="0"/>
    </xf>
    <xf numFmtId="0" fontId="20" fillId="0" borderId="9" xfId="2" applyFont="1" applyBorder="1" applyAlignment="1" applyProtection="1">
      <alignment horizontal="left" vertical="top"/>
      <protection locked="0"/>
    </xf>
    <xf numFmtId="0" fontId="20" fillId="4" borderId="9" xfId="1" applyFont="1" applyFill="1" applyBorder="1" applyAlignment="1" applyProtection="1">
      <alignment horizontal="left" vertical="top"/>
      <protection locked="0"/>
    </xf>
    <xf numFmtId="0" fontId="20" fillId="3" borderId="9" xfId="1" applyFont="1" applyFill="1" applyBorder="1" applyAlignment="1" applyProtection="1">
      <alignment horizontal="left" vertical="top"/>
      <protection locked="0"/>
    </xf>
    <xf numFmtId="0" fontId="20" fillId="0" borderId="9" xfId="1" applyFont="1" applyBorder="1" applyAlignment="1" applyProtection="1">
      <alignment horizontal="left" vertical="top"/>
      <protection locked="0"/>
    </xf>
    <xf numFmtId="0" fontId="20" fillId="3" borderId="9" xfId="9" applyFont="1" applyFill="1" applyBorder="1" applyAlignment="1" applyProtection="1">
      <alignment horizontal="left" vertical="top"/>
      <protection locked="0"/>
    </xf>
    <xf numFmtId="0" fontId="20" fillId="0" borderId="9" xfId="9" applyFont="1" applyBorder="1" applyAlignment="1" applyProtection="1">
      <alignment horizontal="left" vertical="top"/>
      <protection locked="0"/>
    </xf>
    <xf numFmtId="0" fontId="7" fillId="2" borderId="7" xfId="2" applyNumberFormat="1" applyFont="1" applyFill="1" applyBorder="1" applyAlignment="1">
      <alignment horizontal="left" vertical="top"/>
    </xf>
    <xf numFmtId="0" fontId="7" fillId="0" borderId="7" xfId="1" applyFont="1" applyBorder="1" applyAlignment="1" applyProtection="1">
      <alignment horizontal="left" vertical="top"/>
      <protection locked="0"/>
    </xf>
    <xf numFmtId="0" fontId="7" fillId="2" borderId="7" xfId="1" applyNumberFormat="1" applyFont="1" applyFill="1" applyBorder="1" applyAlignment="1">
      <alignment horizontal="left" vertical="top"/>
    </xf>
    <xf numFmtId="0" fontId="7" fillId="2" borderId="7" xfId="9" applyNumberFormat="1" applyFont="1" applyFill="1" applyBorder="1" applyAlignment="1">
      <alignment horizontal="left" vertical="top"/>
    </xf>
    <xf numFmtId="0" fontId="15" fillId="3" borderId="10" xfId="0" applyFont="1" applyFill="1" applyBorder="1"/>
    <xf numFmtId="14" fontId="16" fillId="0" borderId="10" xfId="2" applyNumberFormat="1" applyFont="1" applyBorder="1" applyAlignment="1">
      <alignment horizontal="left" vertical="top" wrapText="1"/>
    </xf>
    <xf numFmtId="14" fontId="17" fillId="0" borderId="10" xfId="2" applyNumberFormat="1" applyFont="1" applyBorder="1" applyAlignment="1">
      <alignment horizontal="left" vertical="top" wrapText="1"/>
    </xf>
    <xf numFmtId="0" fontId="15" fillId="0" borderId="10" xfId="0" applyFont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20" fillId="3" borderId="10" xfId="2" applyFont="1" applyFill="1" applyBorder="1" applyAlignment="1" applyProtection="1">
      <alignment horizontal="left" vertical="top"/>
      <protection locked="0"/>
    </xf>
    <xf numFmtId="0" fontId="7" fillId="2" borderId="10" xfId="2" applyNumberFormat="1" applyFont="1" applyFill="1" applyBorder="1" applyAlignment="1">
      <alignment horizontal="left" vertical="top"/>
    </xf>
    <xf numFmtId="0" fontId="20" fillId="0" borderId="10" xfId="1" applyFont="1" applyBorder="1" applyAlignment="1" applyProtection="1">
      <alignment horizontal="left" vertical="top"/>
      <protection locked="0"/>
    </xf>
    <xf numFmtId="0" fontId="7" fillId="2" borderId="10" xfId="1" applyNumberFormat="1" applyFont="1" applyFill="1" applyBorder="1" applyAlignment="1">
      <alignment horizontal="left" vertical="top"/>
    </xf>
    <xf numFmtId="0" fontId="20" fillId="4" borderId="10" xfId="9" applyFont="1" applyFill="1" applyBorder="1" applyAlignment="1" applyProtection="1">
      <alignment horizontal="left" vertical="top"/>
      <protection locked="0"/>
    </xf>
    <xf numFmtId="0" fontId="7" fillId="2" borderId="10" xfId="9" applyNumberFormat="1" applyFont="1" applyFill="1" applyBorder="1" applyAlignment="1">
      <alignment horizontal="left" vertical="top"/>
    </xf>
    <xf numFmtId="14" fontId="16" fillId="0" borderId="7" xfId="2" applyNumberFormat="1" applyFont="1" applyBorder="1" applyAlignment="1">
      <alignment horizontal="left" vertical="top" wrapText="1"/>
    </xf>
    <xf numFmtId="14" fontId="17" fillId="0" borderId="7" xfId="2" applyNumberFormat="1" applyFont="1" applyBorder="1" applyAlignment="1">
      <alignment horizontal="left" vertical="top" wrapText="1"/>
    </xf>
    <xf numFmtId="0" fontId="21" fillId="0" borderId="7" xfId="0" applyFont="1" applyBorder="1" applyAlignment="1">
      <alignment horizontal="left"/>
    </xf>
    <xf numFmtId="0" fontId="17" fillId="0" borderId="8" xfId="0" applyFont="1" applyBorder="1" applyAlignment="1">
      <alignment horizontal="center"/>
    </xf>
    <xf numFmtId="0" fontId="20" fillId="0" borderId="7" xfId="2" applyFont="1" applyBorder="1" applyAlignment="1" applyProtection="1">
      <alignment horizontal="left" vertical="top"/>
      <protection locked="0"/>
    </xf>
    <xf numFmtId="0" fontId="20" fillId="0" borderId="7" xfId="9" applyFont="1" applyBorder="1" applyAlignment="1" applyProtection="1">
      <alignment horizontal="left" vertical="top"/>
      <protection locked="0"/>
    </xf>
    <xf numFmtId="0" fontId="4" fillId="4" borderId="13" xfId="0" applyFont="1" applyFill="1" applyBorder="1"/>
    <xf numFmtId="14" fontId="7" fillId="0" borderId="13" xfId="2" applyNumberFormat="1" applyFont="1" applyBorder="1" applyAlignment="1">
      <alignment horizontal="left" vertical="top" wrapText="1"/>
    </xf>
    <xf numFmtId="0" fontId="20" fillId="4" borderId="13" xfId="0" applyFont="1" applyFill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1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20" fillId="4" borderId="13" xfId="2" applyFont="1" applyFill="1" applyBorder="1" applyAlignment="1" applyProtection="1">
      <alignment horizontal="left" vertical="top"/>
      <protection locked="0"/>
    </xf>
    <xf numFmtId="0" fontId="7" fillId="2" borderId="13" xfId="2" applyNumberFormat="1" applyFont="1" applyFill="1" applyBorder="1" applyAlignment="1">
      <alignment horizontal="left" vertical="top"/>
    </xf>
    <xf numFmtId="0" fontId="7" fillId="0" borderId="13" xfId="1" applyFont="1" applyBorder="1" applyAlignment="1" applyProtection="1">
      <alignment horizontal="left" vertical="top"/>
      <protection locked="0"/>
    </xf>
    <xf numFmtId="0" fontId="7" fillId="2" borderId="13" xfId="1" applyNumberFormat="1" applyFont="1" applyFill="1" applyBorder="1" applyAlignment="1">
      <alignment horizontal="left" vertical="top"/>
    </xf>
    <xf numFmtId="0" fontId="20" fillId="4" borderId="13" xfId="9" applyFont="1" applyFill="1" applyBorder="1" applyAlignment="1" applyProtection="1">
      <alignment horizontal="left" vertical="top"/>
      <protection locked="0"/>
    </xf>
    <xf numFmtId="0" fontId="7" fillId="2" borderId="13" xfId="9" applyNumberFormat="1" applyFont="1" applyFill="1" applyBorder="1" applyAlignment="1">
      <alignment horizontal="left" vertical="top"/>
    </xf>
    <xf numFmtId="0" fontId="10" fillId="0" borderId="13" xfId="0" applyFont="1" applyBorder="1" applyAlignment="1">
      <alignment horizontal="center"/>
    </xf>
    <xf numFmtId="14" fontId="7" fillId="0" borderId="10" xfId="2" applyNumberFormat="1" applyFont="1" applyBorder="1" applyAlignment="1">
      <alignment horizontal="left" vertical="top" wrapText="1"/>
    </xf>
    <xf numFmtId="0" fontId="13" fillId="0" borderId="12" xfId="0" applyFont="1" applyBorder="1" applyAlignment="1">
      <alignment horizontal="center"/>
    </xf>
    <xf numFmtId="0" fontId="20" fillId="0" borderId="10" xfId="2" applyFont="1" applyBorder="1" applyAlignment="1" applyProtection="1">
      <alignment horizontal="left" vertical="top"/>
      <protection locked="0"/>
    </xf>
    <xf numFmtId="0" fontId="20" fillId="4" borderId="10" xfId="1" applyFont="1" applyFill="1" applyBorder="1" applyAlignment="1" applyProtection="1">
      <alignment horizontal="left" vertical="top"/>
      <protection locked="0"/>
    </xf>
    <xf numFmtId="0" fontId="20" fillId="0" borderId="10" xfId="9" applyFont="1" applyBorder="1" applyAlignment="1" applyProtection="1">
      <alignment horizontal="left" vertical="top"/>
      <protection locked="0"/>
    </xf>
    <xf numFmtId="0" fontId="10" fillId="0" borderId="10" xfId="0" applyFont="1" applyBorder="1" applyAlignment="1">
      <alignment horizontal="center"/>
    </xf>
    <xf numFmtId="0" fontId="20" fillId="0" borderId="13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14" fontId="13" fillId="0" borderId="9" xfId="2" applyNumberFormat="1" applyFont="1" applyBorder="1" applyAlignment="1" applyProtection="1">
      <alignment horizontal="left" vertical="top" wrapText="1"/>
      <protection locked="0"/>
    </xf>
    <xf numFmtId="0" fontId="13" fillId="0" borderId="1" xfId="0" applyFont="1" applyBorder="1"/>
    <xf numFmtId="0" fontId="10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14" fillId="0" borderId="9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22">
    <cellStyle name="Excel Built-in Normal" xfId="12"/>
    <cellStyle name="Обычный" xfId="0" builtinId="0"/>
    <cellStyle name="Обычный 13" xfId="11"/>
    <cellStyle name="Обычный 16" xfId="5"/>
    <cellStyle name="Обычный 17" xfId="9"/>
    <cellStyle name="Обычный 2" xfId="2"/>
    <cellStyle name="Обычный 2 2" xfId="10"/>
    <cellStyle name="Обычный 2 3" xfId="16"/>
    <cellStyle name="Обычный 23" xfId="15"/>
    <cellStyle name="Обычный 25" xfId="13"/>
    <cellStyle name="Обычный 3" xfId="6"/>
    <cellStyle name="Обычный 3 3" xfId="18"/>
    <cellStyle name="Обычный 3 4" xfId="4"/>
    <cellStyle name="Обычный 3 4 2" xfId="17"/>
    <cellStyle name="Обычный 4" xfId="1"/>
    <cellStyle name="Обычный 4 2" xfId="7"/>
    <cellStyle name="Обычный 4 3" xfId="21"/>
    <cellStyle name="Обычный 5" xfId="14"/>
    <cellStyle name="Обычный 6" xfId="19"/>
    <cellStyle name="Обычный 6 2" xfId="8"/>
    <cellStyle name="Обычный 7" xfId="20"/>
    <cellStyle name="Обычный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tabSelected="1" zoomScale="97" workbookViewId="0">
      <selection activeCell="C1" sqref="C1:C4"/>
    </sheetView>
  </sheetViews>
  <sheetFormatPr defaultRowHeight="14.4"/>
  <cols>
    <col min="1" max="1" width="5.77734375" style="253" customWidth="1"/>
    <col min="2" max="2" width="25.77734375" style="6" customWidth="1"/>
    <col min="3" max="3" width="35.77734375" style="6" customWidth="1"/>
    <col min="4" max="4" width="18.33203125" style="6" customWidth="1"/>
    <col min="5" max="5" width="11.21875" style="8" customWidth="1"/>
    <col min="6" max="7" width="15.77734375" style="8" customWidth="1"/>
    <col min="8" max="13" width="8.88671875" style="7" hidden="1" customWidth="1"/>
    <col min="14" max="19" width="8.88671875" style="12" hidden="1" customWidth="1"/>
    <col min="20" max="20" width="12.33203125" style="7" hidden="1" customWidth="1"/>
    <col min="21" max="21" width="8.88671875" style="7" hidden="1" customWidth="1"/>
    <col min="22" max="27" width="8.88671875" style="7" customWidth="1"/>
    <col min="28" max="28" width="11.5546875" style="50" customWidth="1"/>
    <col min="29" max="29" width="8.88671875" style="49" customWidth="1"/>
    <col min="30" max="30" width="10" style="7" customWidth="1"/>
    <col min="31" max="16384" width="8.88671875" style="7"/>
  </cols>
  <sheetData>
    <row r="1" spans="1:30" s="5" customFormat="1" ht="17.399999999999999" customHeight="1">
      <c r="A1" s="248" t="s">
        <v>0</v>
      </c>
      <c r="B1" s="234" t="s">
        <v>1</v>
      </c>
      <c r="C1" s="234" t="s">
        <v>2</v>
      </c>
      <c r="D1" s="243" t="s">
        <v>106</v>
      </c>
      <c r="E1" s="246" t="s">
        <v>3</v>
      </c>
      <c r="F1" s="247" t="s">
        <v>156</v>
      </c>
      <c r="G1" s="247" t="s">
        <v>105</v>
      </c>
      <c r="H1" s="236" t="s">
        <v>101</v>
      </c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</row>
    <row r="2" spans="1:30" s="5" customFormat="1">
      <c r="A2" s="248"/>
      <c r="B2" s="234"/>
      <c r="C2" s="234"/>
      <c r="D2" s="244"/>
      <c r="E2" s="246"/>
      <c r="F2" s="247"/>
      <c r="G2" s="247"/>
      <c r="H2" s="237" t="s">
        <v>98</v>
      </c>
      <c r="I2" s="238"/>
      <c r="J2" s="239"/>
      <c r="K2" s="237" t="s">
        <v>97</v>
      </c>
      <c r="L2" s="238"/>
      <c r="M2" s="239"/>
      <c r="N2" s="234" t="s">
        <v>100</v>
      </c>
      <c r="O2" s="234"/>
      <c r="P2" s="234"/>
      <c r="Q2" s="234"/>
      <c r="R2" s="234"/>
      <c r="S2" s="234"/>
      <c r="T2" s="234"/>
      <c r="U2" s="234"/>
      <c r="V2" s="234" t="s">
        <v>103</v>
      </c>
      <c r="W2" s="234"/>
      <c r="X2" s="234"/>
      <c r="Y2" s="234"/>
      <c r="Z2" s="234"/>
      <c r="AA2" s="234"/>
      <c r="AB2" s="234"/>
      <c r="AC2" s="234"/>
      <c r="AD2" s="240" t="s">
        <v>104</v>
      </c>
    </row>
    <row r="3" spans="1:30" s="5" customFormat="1" ht="27.6" customHeight="1">
      <c r="A3" s="248"/>
      <c r="B3" s="234"/>
      <c r="C3" s="234"/>
      <c r="D3" s="244"/>
      <c r="E3" s="246"/>
      <c r="F3" s="247"/>
      <c r="G3" s="247"/>
      <c r="H3" s="234" t="s">
        <v>99</v>
      </c>
      <c r="I3" s="234"/>
      <c r="J3" s="46" t="s">
        <v>102</v>
      </c>
      <c r="K3" s="234" t="s">
        <v>99</v>
      </c>
      <c r="L3" s="234"/>
      <c r="M3" s="46" t="s">
        <v>102</v>
      </c>
      <c r="N3" s="234" t="s">
        <v>4</v>
      </c>
      <c r="O3" s="234"/>
      <c r="P3" s="234" t="s">
        <v>5</v>
      </c>
      <c r="Q3" s="234"/>
      <c r="R3" s="234" t="s">
        <v>6</v>
      </c>
      <c r="S3" s="234"/>
      <c r="T3" s="235" t="s">
        <v>112</v>
      </c>
      <c r="U3" s="16" t="s">
        <v>102</v>
      </c>
      <c r="V3" s="234" t="s">
        <v>4</v>
      </c>
      <c r="W3" s="234"/>
      <c r="X3" s="234" t="s">
        <v>5</v>
      </c>
      <c r="Y3" s="234"/>
      <c r="Z3" s="234" t="s">
        <v>6</v>
      </c>
      <c r="AA3" s="234"/>
      <c r="AB3" s="235" t="s">
        <v>112</v>
      </c>
      <c r="AC3" s="16" t="s">
        <v>102</v>
      </c>
      <c r="AD3" s="241"/>
    </row>
    <row r="4" spans="1:30" s="5" customFormat="1" ht="31.2" customHeight="1">
      <c r="A4" s="248"/>
      <c r="B4" s="234"/>
      <c r="C4" s="234"/>
      <c r="D4" s="245"/>
      <c r="E4" s="246"/>
      <c r="F4" s="247"/>
      <c r="G4" s="247"/>
      <c r="H4" s="45" t="s">
        <v>7</v>
      </c>
      <c r="I4" s="45" t="s">
        <v>8</v>
      </c>
      <c r="J4" s="15">
        <v>2</v>
      </c>
      <c r="K4" s="45" t="s">
        <v>7</v>
      </c>
      <c r="L4" s="45" t="s">
        <v>8</v>
      </c>
      <c r="M4" s="15">
        <v>2</v>
      </c>
      <c r="N4" s="45" t="s">
        <v>7</v>
      </c>
      <c r="O4" s="45" t="s">
        <v>8</v>
      </c>
      <c r="P4" s="45" t="s">
        <v>7</v>
      </c>
      <c r="Q4" s="45" t="s">
        <v>8</v>
      </c>
      <c r="R4" s="45" t="s">
        <v>7</v>
      </c>
      <c r="S4" s="45" t="s">
        <v>8</v>
      </c>
      <c r="T4" s="235"/>
      <c r="U4" s="15">
        <v>1.5</v>
      </c>
      <c r="V4" s="45" t="s">
        <v>7</v>
      </c>
      <c r="W4" s="45" t="s">
        <v>8</v>
      </c>
      <c r="X4" s="45" t="s">
        <v>7</v>
      </c>
      <c r="Y4" s="45" t="s">
        <v>8</v>
      </c>
      <c r="Z4" s="45" t="s">
        <v>7</v>
      </c>
      <c r="AA4" s="45" t="s">
        <v>8</v>
      </c>
      <c r="AB4" s="235"/>
      <c r="AC4" s="15">
        <v>1.5</v>
      </c>
      <c r="AD4" s="242"/>
    </row>
    <row r="5" spans="1:30">
      <c r="A5" s="249">
        <v>1</v>
      </c>
      <c r="B5" s="55" t="s">
        <v>12</v>
      </c>
      <c r="C5" s="55" t="s">
        <v>79</v>
      </c>
      <c r="D5" s="55" t="s">
        <v>124</v>
      </c>
      <c r="E5" s="56">
        <v>38853</v>
      </c>
      <c r="F5" s="56" t="s">
        <v>108</v>
      </c>
      <c r="G5" s="56" t="s">
        <v>108</v>
      </c>
      <c r="H5" s="57">
        <v>2</v>
      </c>
      <c r="I5" s="58">
        <v>800</v>
      </c>
      <c r="J5" s="59">
        <f>PRODUCT(I5,2)</f>
        <v>1600</v>
      </c>
      <c r="K5" s="100">
        <v>6</v>
      </c>
      <c r="L5" s="58">
        <v>328</v>
      </c>
      <c r="M5" s="59">
        <f>PRODUCT(L5,2)</f>
        <v>656</v>
      </c>
      <c r="N5" s="58">
        <v>38</v>
      </c>
      <c r="O5" s="58">
        <v>7</v>
      </c>
      <c r="P5" s="101">
        <v>1</v>
      </c>
      <c r="Q5" s="58">
        <v>1000</v>
      </c>
      <c r="R5" s="100">
        <v>4</v>
      </c>
      <c r="S5" s="58">
        <v>512</v>
      </c>
      <c r="T5" s="60">
        <f>SUM(O5,Q5,S5)</f>
        <v>1519</v>
      </c>
      <c r="U5" s="59">
        <f>PRODUCT(T5,1.5)</f>
        <v>2278.5</v>
      </c>
      <c r="V5" s="102">
        <v>1</v>
      </c>
      <c r="W5" s="61">
        <v>1000</v>
      </c>
      <c r="X5" s="104">
        <v>2</v>
      </c>
      <c r="Y5" s="61">
        <v>800</v>
      </c>
      <c r="Z5" s="105">
        <v>1</v>
      </c>
      <c r="AA5" s="62">
        <v>1000</v>
      </c>
      <c r="AB5" s="60">
        <f t="shared" ref="AB5:AB30" si="0">SUM(W5,Y5,AA5)</f>
        <v>2800</v>
      </c>
      <c r="AC5" s="59">
        <f t="shared" ref="AC5:AC30" si="1">PRODUCT(AB5,1.5)</f>
        <v>4200</v>
      </c>
      <c r="AD5" s="233">
        <f t="shared" ref="AD5:AD30" si="2">SUM(J5,M5,U5,AC5)</f>
        <v>8734.5</v>
      </c>
    </row>
    <row r="6" spans="1:30" ht="15" thickBot="1">
      <c r="A6" s="250">
        <v>2</v>
      </c>
      <c r="B6" s="128" t="s">
        <v>91</v>
      </c>
      <c r="C6" s="128" t="s">
        <v>20</v>
      </c>
      <c r="D6" s="128" t="s">
        <v>109</v>
      </c>
      <c r="E6" s="114">
        <v>38625</v>
      </c>
      <c r="F6" s="129" t="s">
        <v>108</v>
      </c>
      <c r="G6" s="129" t="s">
        <v>108</v>
      </c>
      <c r="H6" s="130">
        <v>1</v>
      </c>
      <c r="I6" s="115">
        <v>1000</v>
      </c>
      <c r="J6" s="131">
        <f>PRODUCT(I6,2)</f>
        <v>2000</v>
      </c>
      <c r="K6" s="115">
        <v>7</v>
      </c>
      <c r="L6" s="115">
        <v>262</v>
      </c>
      <c r="M6" s="131">
        <f>PRODUCT(L6,2)</f>
        <v>524</v>
      </c>
      <c r="N6" s="132">
        <v>4</v>
      </c>
      <c r="O6" s="115">
        <v>512</v>
      </c>
      <c r="P6" s="133">
        <v>2</v>
      </c>
      <c r="Q6" s="115">
        <v>800</v>
      </c>
      <c r="R6" s="115">
        <v>11</v>
      </c>
      <c r="S6" s="115">
        <v>107</v>
      </c>
      <c r="T6" s="123">
        <f>SUM(O6,Q6,S6)</f>
        <v>1419</v>
      </c>
      <c r="U6" s="131">
        <f>PRODUCT(T6,1.5)</f>
        <v>2128.5</v>
      </c>
      <c r="V6" s="118">
        <v>2</v>
      </c>
      <c r="W6" s="119">
        <v>800</v>
      </c>
      <c r="X6" s="134">
        <v>1</v>
      </c>
      <c r="Y6" s="119">
        <v>1000</v>
      </c>
      <c r="Z6" s="135">
        <v>9</v>
      </c>
      <c r="AA6" s="122">
        <v>168</v>
      </c>
      <c r="AB6" s="123">
        <f t="shared" si="0"/>
        <v>1968</v>
      </c>
      <c r="AC6" s="131">
        <f t="shared" si="1"/>
        <v>2952</v>
      </c>
      <c r="AD6" s="228">
        <f t="shared" si="2"/>
        <v>7604.5</v>
      </c>
    </row>
    <row r="7" spans="1:30">
      <c r="A7" s="251">
        <v>3</v>
      </c>
      <c r="B7" s="51" t="s">
        <v>43</v>
      </c>
      <c r="C7" s="51" t="s">
        <v>34</v>
      </c>
      <c r="D7" s="51" t="s">
        <v>110</v>
      </c>
      <c r="E7" s="27">
        <v>38617</v>
      </c>
      <c r="F7" s="21" t="s">
        <v>108</v>
      </c>
      <c r="G7" s="21" t="s">
        <v>108</v>
      </c>
      <c r="H7" s="40">
        <v>4</v>
      </c>
      <c r="I7" s="22">
        <v>512</v>
      </c>
      <c r="J7" s="23">
        <f>PRODUCT(I7,2)</f>
        <v>1024</v>
      </c>
      <c r="K7" s="22">
        <v>9</v>
      </c>
      <c r="L7" s="22">
        <v>168</v>
      </c>
      <c r="M7" s="23">
        <f>PRODUCT(L7,2)</f>
        <v>336</v>
      </c>
      <c r="N7" s="22">
        <v>19</v>
      </c>
      <c r="O7" s="22">
        <v>26</v>
      </c>
      <c r="P7" s="22"/>
      <c r="Q7" s="22"/>
      <c r="R7" s="22"/>
      <c r="S7" s="22"/>
      <c r="T7" s="24">
        <f>SUM(O7,Q7,S7)</f>
        <v>26</v>
      </c>
      <c r="U7" s="23">
        <f>PRODUCT(T7,1.5)</f>
        <v>39</v>
      </c>
      <c r="V7" s="53">
        <v>16</v>
      </c>
      <c r="W7" s="54">
        <v>35</v>
      </c>
      <c r="X7" s="126">
        <v>3</v>
      </c>
      <c r="Y7" s="54">
        <v>640</v>
      </c>
      <c r="Z7" s="127">
        <v>3</v>
      </c>
      <c r="AA7" s="52">
        <v>640</v>
      </c>
      <c r="AB7" s="24">
        <f t="shared" si="0"/>
        <v>1315</v>
      </c>
      <c r="AC7" s="23">
        <f t="shared" si="1"/>
        <v>1972.5</v>
      </c>
      <c r="AD7" s="25">
        <f t="shared" si="2"/>
        <v>3371.5</v>
      </c>
    </row>
    <row r="8" spans="1:30">
      <c r="A8" s="252">
        <v>4</v>
      </c>
      <c r="B8" s="81" t="s">
        <v>80</v>
      </c>
      <c r="C8" s="81" t="s">
        <v>19</v>
      </c>
      <c r="D8" s="81" t="s">
        <v>110</v>
      </c>
      <c r="E8" s="69">
        <v>38552</v>
      </c>
      <c r="F8" s="69" t="s">
        <v>108</v>
      </c>
      <c r="G8" s="69" t="s">
        <v>108</v>
      </c>
      <c r="H8" s="82">
        <v>3</v>
      </c>
      <c r="I8" s="70">
        <v>640</v>
      </c>
      <c r="J8" s="71">
        <f>PRODUCT(I8,2)</f>
        <v>1280</v>
      </c>
      <c r="K8" s="70"/>
      <c r="L8" s="70">
        <v>0</v>
      </c>
      <c r="M8" s="71">
        <f>PRODUCT(L8,2)</f>
        <v>0</v>
      </c>
      <c r="N8" s="70">
        <v>18</v>
      </c>
      <c r="O8" s="70">
        <v>27</v>
      </c>
      <c r="P8" s="70">
        <v>13</v>
      </c>
      <c r="Q8" s="70">
        <v>69</v>
      </c>
      <c r="R8" s="70">
        <v>17</v>
      </c>
      <c r="S8" s="70">
        <v>28</v>
      </c>
      <c r="T8" s="72">
        <f>SUM(O8,Q8,S8)</f>
        <v>124</v>
      </c>
      <c r="U8" s="71">
        <f>PRODUCT(T8,1.5)</f>
        <v>186</v>
      </c>
      <c r="V8" s="103">
        <v>5</v>
      </c>
      <c r="W8" s="74">
        <v>410</v>
      </c>
      <c r="X8" s="103">
        <v>5</v>
      </c>
      <c r="Y8" s="74">
        <v>410</v>
      </c>
      <c r="Z8" s="75">
        <v>10</v>
      </c>
      <c r="AA8" s="76">
        <v>134</v>
      </c>
      <c r="AB8" s="72">
        <f t="shared" si="0"/>
        <v>954</v>
      </c>
      <c r="AC8" s="71">
        <f t="shared" si="1"/>
        <v>1431</v>
      </c>
      <c r="AD8" s="98">
        <f t="shared" si="2"/>
        <v>2897</v>
      </c>
    </row>
    <row r="9" spans="1:30" s="32" customFormat="1" ht="15" thickBot="1">
      <c r="A9" s="250">
        <v>5</v>
      </c>
      <c r="B9" s="112" t="s">
        <v>115</v>
      </c>
      <c r="C9" s="113" t="s">
        <v>14</v>
      </c>
      <c r="D9" s="112" t="s">
        <v>110</v>
      </c>
      <c r="E9" s="114">
        <v>39551</v>
      </c>
      <c r="F9" s="230" t="s">
        <v>122</v>
      </c>
      <c r="G9" s="230" t="s">
        <v>122</v>
      </c>
      <c r="H9" s="116"/>
      <c r="I9" s="116"/>
      <c r="J9" s="116"/>
      <c r="K9" s="116"/>
      <c r="L9" s="116"/>
      <c r="M9" s="116"/>
      <c r="N9" s="117"/>
      <c r="O9" s="117"/>
      <c r="P9" s="117"/>
      <c r="Q9" s="117"/>
      <c r="R9" s="117"/>
      <c r="S9" s="117"/>
      <c r="T9" s="116"/>
      <c r="U9" s="116"/>
      <c r="V9" s="118">
        <v>3</v>
      </c>
      <c r="W9" s="119">
        <v>640</v>
      </c>
      <c r="X9" s="120">
        <v>6</v>
      </c>
      <c r="Y9" s="119">
        <v>328</v>
      </c>
      <c r="Z9" s="121">
        <v>5</v>
      </c>
      <c r="AA9" s="122">
        <v>410</v>
      </c>
      <c r="AB9" s="123">
        <f t="shared" si="0"/>
        <v>1378</v>
      </c>
      <c r="AC9" s="131">
        <f t="shared" si="1"/>
        <v>2067</v>
      </c>
      <c r="AD9" s="228">
        <f t="shared" si="2"/>
        <v>2067</v>
      </c>
    </row>
    <row r="10" spans="1:30" s="32" customFormat="1">
      <c r="A10" s="251">
        <v>6</v>
      </c>
      <c r="B10" s="26" t="s">
        <v>23</v>
      </c>
      <c r="C10" s="26" t="s">
        <v>13</v>
      </c>
      <c r="D10" s="26" t="s">
        <v>111</v>
      </c>
      <c r="E10" s="27">
        <v>38597</v>
      </c>
      <c r="F10" s="21" t="s">
        <v>108</v>
      </c>
      <c r="G10" s="21" t="s">
        <v>108</v>
      </c>
      <c r="H10" s="40">
        <v>6</v>
      </c>
      <c r="I10" s="22">
        <v>328</v>
      </c>
      <c r="J10" s="23">
        <f>PRODUCT(I10,2)</f>
        <v>656</v>
      </c>
      <c r="K10" s="22">
        <v>25</v>
      </c>
      <c r="L10" s="22">
        <v>20</v>
      </c>
      <c r="M10" s="23">
        <f>PRODUCT(L10,2)</f>
        <v>40</v>
      </c>
      <c r="N10" s="40">
        <v>5</v>
      </c>
      <c r="O10" s="22">
        <v>410</v>
      </c>
      <c r="P10" s="22">
        <v>23</v>
      </c>
      <c r="Q10" s="22">
        <v>22</v>
      </c>
      <c r="R10" s="22">
        <v>25</v>
      </c>
      <c r="S10" s="22">
        <v>20</v>
      </c>
      <c r="T10" s="24">
        <f>SUM(O10,Q10,S10)</f>
        <v>452</v>
      </c>
      <c r="U10" s="23">
        <f>PRODUCT(T10,1.5)</f>
        <v>678</v>
      </c>
      <c r="V10" s="109">
        <v>7</v>
      </c>
      <c r="W10" s="54">
        <v>262</v>
      </c>
      <c r="X10" s="53">
        <v>16</v>
      </c>
      <c r="Y10" s="54">
        <v>35</v>
      </c>
      <c r="Z10" s="110">
        <v>4</v>
      </c>
      <c r="AA10" s="52">
        <v>512</v>
      </c>
      <c r="AB10" s="24">
        <f t="shared" si="0"/>
        <v>809</v>
      </c>
      <c r="AC10" s="23">
        <f t="shared" si="1"/>
        <v>1213.5</v>
      </c>
      <c r="AD10" s="25">
        <f t="shared" si="2"/>
        <v>2587.5</v>
      </c>
    </row>
    <row r="11" spans="1:30" s="32" customFormat="1">
      <c r="A11" s="252">
        <v>7</v>
      </c>
      <c r="B11" s="78" t="s">
        <v>116</v>
      </c>
      <c r="C11" s="78" t="s">
        <v>16</v>
      </c>
      <c r="D11" s="78" t="s">
        <v>111</v>
      </c>
      <c r="E11" s="68">
        <v>39001</v>
      </c>
      <c r="F11" s="231" t="s">
        <v>122</v>
      </c>
      <c r="G11" s="69" t="s">
        <v>108</v>
      </c>
      <c r="H11" s="91"/>
      <c r="I11" s="91"/>
      <c r="J11" s="91"/>
      <c r="K11" s="91"/>
      <c r="L11" s="91"/>
      <c r="M11" s="91"/>
      <c r="N11" s="92"/>
      <c r="O11" s="92"/>
      <c r="P11" s="92"/>
      <c r="Q11" s="92"/>
      <c r="R11" s="92"/>
      <c r="S11" s="92"/>
      <c r="T11" s="91"/>
      <c r="U11" s="91"/>
      <c r="V11" s="103">
        <v>6</v>
      </c>
      <c r="W11" s="74">
        <v>328</v>
      </c>
      <c r="X11" s="103">
        <v>8</v>
      </c>
      <c r="Y11" s="74">
        <v>210</v>
      </c>
      <c r="Z11" s="75">
        <v>11</v>
      </c>
      <c r="AA11" s="76">
        <v>107</v>
      </c>
      <c r="AB11" s="72">
        <f t="shared" si="0"/>
        <v>645</v>
      </c>
      <c r="AC11" s="71">
        <f t="shared" si="1"/>
        <v>967.5</v>
      </c>
      <c r="AD11" s="98">
        <f t="shared" si="2"/>
        <v>967.5</v>
      </c>
    </row>
    <row r="12" spans="1:30">
      <c r="A12" s="252">
        <v>8</v>
      </c>
      <c r="B12" s="78" t="s">
        <v>33</v>
      </c>
      <c r="C12" s="78" t="s">
        <v>24</v>
      </c>
      <c r="D12" s="78" t="s">
        <v>111</v>
      </c>
      <c r="E12" s="69">
        <v>38541</v>
      </c>
      <c r="F12" s="69" t="s">
        <v>108</v>
      </c>
      <c r="G12" s="69" t="s">
        <v>108</v>
      </c>
      <c r="H12" s="70">
        <v>13</v>
      </c>
      <c r="I12" s="70">
        <v>69</v>
      </c>
      <c r="J12" s="71">
        <f>PRODUCT(I12,2)</f>
        <v>138</v>
      </c>
      <c r="K12" s="70">
        <v>23</v>
      </c>
      <c r="L12" s="70">
        <v>22</v>
      </c>
      <c r="M12" s="71">
        <f>PRODUCT(L12,2)</f>
        <v>44</v>
      </c>
      <c r="N12" s="70"/>
      <c r="O12" s="70"/>
      <c r="P12" s="70">
        <v>26</v>
      </c>
      <c r="Q12" s="70">
        <v>19</v>
      </c>
      <c r="R12" s="70">
        <v>22</v>
      </c>
      <c r="S12" s="70">
        <v>23</v>
      </c>
      <c r="T12" s="72">
        <f>SUM(O12,Q12,S12)</f>
        <v>42</v>
      </c>
      <c r="U12" s="71">
        <f>PRODUCT(T12,1.5)</f>
        <v>63</v>
      </c>
      <c r="V12" s="73">
        <v>24</v>
      </c>
      <c r="W12" s="74">
        <v>21</v>
      </c>
      <c r="X12" s="73">
        <v>11</v>
      </c>
      <c r="Y12" s="74">
        <v>107</v>
      </c>
      <c r="Z12" s="75">
        <v>12</v>
      </c>
      <c r="AA12" s="76">
        <v>86</v>
      </c>
      <c r="AB12" s="72">
        <f t="shared" si="0"/>
        <v>214</v>
      </c>
      <c r="AC12" s="71">
        <f t="shared" si="1"/>
        <v>321</v>
      </c>
      <c r="AD12" s="98">
        <f t="shared" si="2"/>
        <v>566</v>
      </c>
    </row>
    <row r="13" spans="1:30">
      <c r="A13" s="252">
        <v>9</v>
      </c>
      <c r="B13" s="78" t="s">
        <v>32</v>
      </c>
      <c r="C13" s="78" t="s">
        <v>16</v>
      </c>
      <c r="D13" s="78" t="s">
        <v>111</v>
      </c>
      <c r="E13" s="69">
        <v>38701</v>
      </c>
      <c r="F13" s="69" t="s">
        <v>108</v>
      </c>
      <c r="G13" s="69" t="s">
        <v>108</v>
      </c>
      <c r="H13" s="80">
        <v>8</v>
      </c>
      <c r="I13" s="70">
        <v>210</v>
      </c>
      <c r="J13" s="71">
        <f>PRODUCT(I13,2)</f>
        <v>420</v>
      </c>
      <c r="K13" s="70">
        <v>27</v>
      </c>
      <c r="L13" s="70">
        <v>18</v>
      </c>
      <c r="M13" s="71">
        <f>PRODUCT(L13,2)</f>
        <v>36</v>
      </c>
      <c r="N13" s="70"/>
      <c r="O13" s="70"/>
      <c r="P13" s="70"/>
      <c r="Q13" s="70"/>
      <c r="R13" s="70"/>
      <c r="S13" s="70"/>
      <c r="T13" s="72">
        <f>SUM(O13,Q13,S13)</f>
        <v>0</v>
      </c>
      <c r="U13" s="71">
        <f>PRODUCT(T13,1.5)</f>
        <v>0</v>
      </c>
      <c r="V13" s="73">
        <v>21</v>
      </c>
      <c r="W13" s="74">
        <v>24</v>
      </c>
      <c r="X13" s="73">
        <v>28</v>
      </c>
      <c r="Y13" s="74">
        <v>17</v>
      </c>
      <c r="Z13" s="75">
        <v>22</v>
      </c>
      <c r="AA13" s="76">
        <v>23</v>
      </c>
      <c r="AB13" s="72">
        <f t="shared" si="0"/>
        <v>64</v>
      </c>
      <c r="AC13" s="71">
        <f t="shared" si="1"/>
        <v>96</v>
      </c>
      <c r="AD13" s="98">
        <f t="shared" si="2"/>
        <v>552</v>
      </c>
    </row>
    <row r="14" spans="1:30">
      <c r="A14" s="252">
        <v>10</v>
      </c>
      <c r="B14" s="78" t="s">
        <v>118</v>
      </c>
      <c r="C14" s="90" t="s">
        <v>13</v>
      </c>
      <c r="D14" s="78" t="s">
        <v>111</v>
      </c>
      <c r="E14" s="68" t="s">
        <v>121</v>
      </c>
      <c r="F14" s="231" t="s">
        <v>122</v>
      </c>
      <c r="G14" s="69" t="s">
        <v>108</v>
      </c>
      <c r="H14" s="91"/>
      <c r="I14" s="91"/>
      <c r="J14" s="91"/>
      <c r="K14" s="91"/>
      <c r="L14" s="91"/>
      <c r="M14" s="91"/>
      <c r="N14" s="92"/>
      <c r="O14" s="92"/>
      <c r="P14" s="92"/>
      <c r="Q14" s="92"/>
      <c r="R14" s="92"/>
      <c r="S14" s="92"/>
      <c r="T14" s="91"/>
      <c r="U14" s="91"/>
      <c r="V14" s="73">
        <v>12</v>
      </c>
      <c r="W14" s="74">
        <v>86</v>
      </c>
      <c r="X14" s="73">
        <v>12</v>
      </c>
      <c r="Y14" s="74">
        <v>86</v>
      </c>
      <c r="Z14" s="75">
        <v>13</v>
      </c>
      <c r="AA14" s="76">
        <v>69</v>
      </c>
      <c r="AB14" s="72">
        <f t="shared" si="0"/>
        <v>241</v>
      </c>
      <c r="AC14" s="71">
        <f t="shared" si="1"/>
        <v>361.5</v>
      </c>
      <c r="AD14" s="98">
        <f t="shared" si="2"/>
        <v>361.5</v>
      </c>
    </row>
    <row r="15" spans="1:30">
      <c r="A15" s="252">
        <v>11</v>
      </c>
      <c r="B15" s="78" t="s">
        <v>120</v>
      </c>
      <c r="C15" s="90" t="s">
        <v>17</v>
      </c>
      <c r="D15" s="78" t="s">
        <v>111</v>
      </c>
      <c r="E15" s="68">
        <v>38909</v>
      </c>
      <c r="F15" s="231" t="s">
        <v>122</v>
      </c>
      <c r="G15" s="69" t="s">
        <v>108</v>
      </c>
      <c r="H15" s="91"/>
      <c r="I15" s="91"/>
      <c r="J15" s="91"/>
      <c r="K15" s="91"/>
      <c r="L15" s="91"/>
      <c r="M15" s="91"/>
      <c r="N15" s="92"/>
      <c r="O15" s="92"/>
      <c r="P15" s="92"/>
      <c r="Q15" s="92"/>
      <c r="R15" s="92"/>
      <c r="S15" s="92"/>
      <c r="T15" s="91"/>
      <c r="U15" s="91"/>
      <c r="V15" s="73">
        <v>23</v>
      </c>
      <c r="W15" s="74">
        <v>22</v>
      </c>
      <c r="X15" s="95"/>
      <c r="Y15" s="95"/>
      <c r="Z15" s="107">
        <v>8</v>
      </c>
      <c r="AA15" s="76">
        <v>210</v>
      </c>
      <c r="AB15" s="72">
        <f t="shared" si="0"/>
        <v>232</v>
      </c>
      <c r="AC15" s="71">
        <f t="shared" si="1"/>
        <v>348</v>
      </c>
      <c r="AD15" s="98">
        <f t="shared" si="2"/>
        <v>348</v>
      </c>
    </row>
    <row r="16" spans="1:30">
      <c r="A16" s="252">
        <v>12</v>
      </c>
      <c r="B16" s="78" t="s">
        <v>117</v>
      </c>
      <c r="C16" s="90" t="s">
        <v>24</v>
      </c>
      <c r="D16" s="78" t="s">
        <v>111</v>
      </c>
      <c r="E16" s="68">
        <v>39451</v>
      </c>
      <c r="F16" s="231" t="s">
        <v>122</v>
      </c>
      <c r="G16" s="231" t="s">
        <v>122</v>
      </c>
      <c r="H16" s="91"/>
      <c r="I16" s="91"/>
      <c r="J16" s="91"/>
      <c r="K16" s="91"/>
      <c r="L16" s="91"/>
      <c r="M16" s="91"/>
      <c r="N16" s="92"/>
      <c r="O16" s="92"/>
      <c r="P16" s="92"/>
      <c r="Q16" s="92"/>
      <c r="R16" s="92"/>
      <c r="S16" s="92"/>
      <c r="T16" s="91"/>
      <c r="U16" s="91"/>
      <c r="V16" s="73">
        <v>10</v>
      </c>
      <c r="W16" s="74">
        <v>134</v>
      </c>
      <c r="X16" s="73">
        <v>13</v>
      </c>
      <c r="Y16" s="74">
        <v>69</v>
      </c>
      <c r="Z16" s="75">
        <v>19</v>
      </c>
      <c r="AA16" s="76">
        <v>26</v>
      </c>
      <c r="AB16" s="72">
        <f t="shared" si="0"/>
        <v>229</v>
      </c>
      <c r="AC16" s="71">
        <f t="shared" si="1"/>
        <v>343.5</v>
      </c>
      <c r="AD16" s="98">
        <f t="shared" si="2"/>
        <v>343.5</v>
      </c>
    </row>
    <row r="17" spans="1:30">
      <c r="A17" s="252">
        <v>13</v>
      </c>
      <c r="B17" s="78" t="s">
        <v>38</v>
      </c>
      <c r="C17" s="78" t="s">
        <v>11</v>
      </c>
      <c r="D17" s="78" t="s">
        <v>111</v>
      </c>
      <c r="E17" s="69">
        <v>38752</v>
      </c>
      <c r="F17" s="69" t="s">
        <v>108</v>
      </c>
      <c r="G17" s="69" t="s">
        <v>108</v>
      </c>
      <c r="H17" s="70">
        <v>14</v>
      </c>
      <c r="I17" s="70">
        <v>55</v>
      </c>
      <c r="J17" s="71">
        <f t="shared" ref="J17:J24" si="3">PRODUCT(I17,2)</f>
        <v>110</v>
      </c>
      <c r="K17" s="70">
        <v>33</v>
      </c>
      <c r="L17" s="70">
        <v>12</v>
      </c>
      <c r="M17" s="71">
        <f t="shared" ref="M17:M24" si="4">PRODUCT(L17,2)</f>
        <v>24</v>
      </c>
      <c r="N17" s="70">
        <v>28</v>
      </c>
      <c r="O17" s="70">
        <v>17</v>
      </c>
      <c r="P17" s="70">
        <v>25</v>
      </c>
      <c r="Q17" s="70">
        <v>20</v>
      </c>
      <c r="R17" s="70">
        <v>19</v>
      </c>
      <c r="S17" s="70">
        <v>26</v>
      </c>
      <c r="T17" s="72">
        <f t="shared" ref="T17:T24" si="5">SUM(O17,Q17,S17)</f>
        <v>63</v>
      </c>
      <c r="U17" s="71">
        <f t="shared" ref="U17:U24" si="6">PRODUCT(T17,1.5)</f>
        <v>94.5</v>
      </c>
      <c r="V17" s="73">
        <v>18</v>
      </c>
      <c r="W17" s="74">
        <v>27</v>
      </c>
      <c r="X17" s="73">
        <v>21</v>
      </c>
      <c r="Y17" s="74">
        <v>24</v>
      </c>
      <c r="Z17" s="75">
        <v>20</v>
      </c>
      <c r="AA17" s="76">
        <v>25</v>
      </c>
      <c r="AB17" s="72">
        <f t="shared" si="0"/>
        <v>76</v>
      </c>
      <c r="AC17" s="71">
        <f t="shared" si="1"/>
        <v>114</v>
      </c>
      <c r="AD17" s="98">
        <f t="shared" si="2"/>
        <v>342.5</v>
      </c>
    </row>
    <row r="18" spans="1:30">
      <c r="A18" s="252">
        <v>14</v>
      </c>
      <c r="B18" s="78" t="s">
        <v>25</v>
      </c>
      <c r="C18" s="78" t="s">
        <v>16</v>
      </c>
      <c r="D18" s="78" t="s">
        <v>111</v>
      </c>
      <c r="E18" s="79">
        <v>38680</v>
      </c>
      <c r="F18" s="69" t="s">
        <v>108</v>
      </c>
      <c r="G18" s="69" t="s">
        <v>108</v>
      </c>
      <c r="H18" s="70">
        <v>15</v>
      </c>
      <c r="I18" s="70">
        <v>44</v>
      </c>
      <c r="J18" s="71">
        <f t="shared" si="3"/>
        <v>88</v>
      </c>
      <c r="K18" s="70">
        <v>30</v>
      </c>
      <c r="L18" s="70">
        <v>15</v>
      </c>
      <c r="M18" s="71">
        <f t="shared" si="4"/>
        <v>30</v>
      </c>
      <c r="N18" s="70"/>
      <c r="O18" s="70"/>
      <c r="P18" s="70"/>
      <c r="Q18" s="70"/>
      <c r="R18" s="70"/>
      <c r="S18" s="70"/>
      <c r="T18" s="72">
        <f t="shared" si="5"/>
        <v>0</v>
      </c>
      <c r="U18" s="71">
        <f t="shared" si="6"/>
        <v>0</v>
      </c>
      <c r="V18" s="73">
        <v>14</v>
      </c>
      <c r="W18" s="74">
        <v>55</v>
      </c>
      <c r="X18" s="73">
        <v>20</v>
      </c>
      <c r="Y18" s="74">
        <v>25</v>
      </c>
      <c r="Z18" s="75">
        <v>15</v>
      </c>
      <c r="AA18" s="76">
        <v>44</v>
      </c>
      <c r="AB18" s="72">
        <f t="shared" si="0"/>
        <v>124</v>
      </c>
      <c r="AC18" s="71">
        <f t="shared" si="1"/>
        <v>186</v>
      </c>
      <c r="AD18" s="98">
        <f t="shared" si="2"/>
        <v>304</v>
      </c>
    </row>
    <row r="19" spans="1:30" s="32" customFormat="1">
      <c r="A19" s="252">
        <v>15</v>
      </c>
      <c r="B19" s="78" t="s">
        <v>28</v>
      </c>
      <c r="C19" s="78" t="s">
        <v>17</v>
      </c>
      <c r="D19" s="78" t="s">
        <v>111</v>
      </c>
      <c r="E19" s="69">
        <v>38852</v>
      </c>
      <c r="F19" s="69" t="s">
        <v>108</v>
      </c>
      <c r="G19" s="69" t="s">
        <v>108</v>
      </c>
      <c r="H19" s="70">
        <v>21</v>
      </c>
      <c r="I19" s="70">
        <v>24</v>
      </c>
      <c r="J19" s="71">
        <f t="shared" si="3"/>
        <v>48</v>
      </c>
      <c r="K19" s="70">
        <v>38</v>
      </c>
      <c r="L19" s="70">
        <v>7</v>
      </c>
      <c r="M19" s="71">
        <f t="shared" si="4"/>
        <v>14</v>
      </c>
      <c r="N19" s="70">
        <v>32</v>
      </c>
      <c r="O19" s="70">
        <v>13</v>
      </c>
      <c r="P19" s="70">
        <v>30</v>
      </c>
      <c r="Q19" s="70">
        <v>15</v>
      </c>
      <c r="R19" s="70">
        <v>31</v>
      </c>
      <c r="S19" s="70">
        <v>14</v>
      </c>
      <c r="T19" s="72">
        <f t="shared" si="5"/>
        <v>42</v>
      </c>
      <c r="U19" s="71">
        <f t="shared" si="6"/>
        <v>63</v>
      </c>
      <c r="V19" s="73">
        <v>28</v>
      </c>
      <c r="W19" s="74">
        <v>17</v>
      </c>
      <c r="X19" s="73">
        <v>14</v>
      </c>
      <c r="Y19" s="74">
        <v>55</v>
      </c>
      <c r="Z19" s="75">
        <v>25</v>
      </c>
      <c r="AA19" s="76">
        <v>20</v>
      </c>
      <c r="AB19" s="72">
        <f t="shared" si="0"/>
        <v>92</v>
      </c>
      <c r="AC19" s="71">
        <f t="shared" si="1"/>
        <v>138</v>
      </c>
      <c r="AD19" s="98">
        <f t="shared" si="2"/>
        <v>263</v>
      </c>
    </row>
    <row r="20" spans="1:30">
      <c r="A20" s="252">
        <v>16</v>
      </c>
      <c r="B20" s="78" t="s">
        <v>45</v>
      </c>
      <c r="C20" s="78" t="s">
        <v>39</v>
      </c>
      <c r="D20" s="78" t="s">
        <v>111</v>
      </c>
      <c r="E20" s="79">
        <v>38551</v>
      </c>
      <c r="F20" s="69" t="s">
        <v>108</v>
      </c>
      <c r="G20" s="69" t="s">
        <v>108</v>
      </c>
      <c r="H20" s="70">
        <v>22</v>
      </c>
      <c r="I20" s="70">
        <v>23</v>
      </c>
      <c r="J20" s="71">
        <f t="shared" si="3"/>
        <v>46</v>
      </c>
      <c r="K20" s="70"/>
      <c r="L20" s="70">
        <v>0</v>
      </c>
      <c r="M20" s="71">
        <f t="shared" si="4"/>
        <v>0</v>
      </c>
      <c r="N20" s="70">
        <v>31</v>
      </c>
      <c r="O20" s="70">
        <v>14</v>
      </c>
      <c r="P20" s="70">
        <v>27</v>
      </c>
      <c r="Q20" s="70">
        <v>18</v>
      </c>
      <c r="R20" s="70">
        <v>30</v>
      </c>
      <c r="S20" s="70">
        <v>15</v>
      </c>
      <c r="T20" s="72">
        <f t="shared" si="5"/>
        <v>47</v>
      </c>
      <c r="U20" s="71">
        <f t="shared" si="6"/>
        <v>70.5</v>
      </c>
      <c r="V20" s="73">
        <v>29</v>
      </c>
      <c r="W20" s="74">
        <v>16</v>
      </c>
      <c r="X20" s="73">
        <v>17</v>
      </c>
      <c r="Y20" s="74">
        <v>28</v>
      </c>
      <c r="Z20" s="75">
        <v>26</v>
      </c>
      <c r="AA20" s="76">
        <v>19</v>
      </c>
      <c r="AB20" s="72">
        <f t="shared" si="0"/>
        <v>63</v>
      </c>
      <c r="AC20" s="71">
        <f t="shared" si="1"/>
        <v>94.5</v>
      </c>
      <c r="AD20" s="98">
        <f t="shared" si="2"/>
        <v>211</v>
      </c>
    </row>
    <row r="21" spans="1:30">
      <c r="A21" s="252">
        <v>17</v>
      </c>
      <c r="B21" s="78" t="s">
        <v>81</v>
      </c>
      <c r="C21" s="78" t="s">
        <v>24</v>
      </c>
      <c r="D21" s="78" t="s">
        <v>111</v>
      </c>
      <c r="E21" s="79">
        <v>38676</v>
      </c>
      <c r="F21" s="69" t="s">
        <v>108</v>
      </c>
      <c r="G21" s="69" t="s">
        <v>108</v>
      </c>
      <c r="H21" s="70">
        <v>17</v>
      </c>
      <c r="I21" s="70">
        <v>28</v>
      </c>
      <c r="J21" s="71">
        <f t="shared" si="3"/>
        <v>56</v>
      </c>
      <c r="K21" s="70">
        <v>26</v>
      </c>
      <c r="L21" s="70">
        <v>19</v>
      </c>
      <c r="M21" s="71">
        <f t="shared" si="4"/>
        <v>38</v>
      </c>
      <c r="N21" s="70"/>
      <c r="O21" s="70"/>
      <c r="P21" s="70"/>
      <c r="Q21" s="70"/>
      <c r="R21" s="70"/>
      <c r="S21" s="70"/>
      <c r="T21" s="72">
        <f t="shared" si="5"/>
        <v>0</v>
      </c>
      <c r="U21" s="71">
        <f t="shared" si="6"/>
        <v>0</v>
      </c>
      <c r="V21" s="73">
        <v>19</v>
      </c>
      <c r="W21" s="74">
        <v>26</v>
      </c>
      <c r="X21" s="73">
        <v>25</v>
      </c>
      <c r="Y21" s="74">
        <v>20</v>
      </c>
      <c r="Z21" s="75">
        <v>17</v>
      </c>
      <c r="AA21" s="76">
        <v>28</v>
      </c>
      <c r="AB21" s="72">
        <f t="shared" si="0"/>
        <v>74</v>
      </c>
      <c r="AC21" s="71">
        <f t="shared" si="1"/>
        <v>111</v>
      </c>
      <c r="AD21" s="98">
        <f t="shared" si="2"/>
        <v>205</v>
      </c>
    </row>
    <row r="22" spans="1:30">
      <c r="A22" s="252">
        <v>18</v>
      </c>
      <c r="B22" s="78" t="s">
        <v>40</v>
      </c>
      <c r="C22" s="78" t="s">
        <v>13</v>
      </c>
      <c r="D22" s="78" t="s">
        <v>111</v>
      </c>
      <c r="E22" s="69">
        <v>38659</v>
      </c>
      <c r="F22" s="69" t="s">
        <v>108</v>
      </c>
      <c r="G22" s="69" t="s">
        <v>108</v>
      </c>
      <c r="H22" s="70">
        <v>24</v>
      </c>
      <c r="I22" s="70">
        <v>21</v>
      </c>
      <c r="J22" s="71">
        <f t="shared" si="3"/>
        <v>42</v>
      </c>
      <c r="K22" s="70"/>
      <c r="L22" s="70">
        <v>0</v>
      </c>
      <c r="M22" s="71">
        <f t="shared" si="4"/>
        <v>0</v>
      </c>
      <c r="N22" s="70">
        <v>25</v>
      </c>
      <c r="O22" s="70">
        <v>20</v>
      </c>
      <c r="P22" s="70">
        <v>28</v>
      </c>
      <c r="Q22" s="70">
        <v>17</v>
      </c>
      <c r="R22" s="70">
        <v>37</v>
      </c>
      <c r="S22" s="70">
        <v>8</v>
      </c>
      <c r="T22" s="72">
        <f t="shared" si="5"/>
        <v>45</v>
      </c>
      <c r="U22" s="71">
        <f t="shared" si="6"/>
        <v>67.5</v>
      </c>
      <c r="V22" s="73">
        <v>25</v>
      </c>
      <c r="W22" s="74">
        <v>20</v>
      </c>
      <c r="X22" s="73">
        <v>22</v>
      </c>
      <c r="Y22" s="74">
        <v>23</v>
      </c>
      <c r="Z22" s="75">
        <v>28</v>
      </c>
      <c r="AA22" s="76">
        <v>17</v>
      </c>
      <c r="AB22" s="72">
        <f t="shared" si="0"/>
        <v>60</v>
      </c>
      <c r="AC22" s="71">
        <f t="shared" si="1"/>
        <v>90</v>
      </c>
      <c r="AD22" s="98">
        <f t="shared" si="2"/>
        <v>199.5</v>
      </c>
    </row>
    <row r="23" spans="1:30" s="32" customFormat="1">
      <c r="A23" s="252">
        <v>19</v>
      </c>
      <c r="B23" s="78" t="s">
        <v>90</v>
      </c>
      <c r="C23" s="78" t="s">
        <v>27</v>
      </c>
      <c r="D23" s="78" t="s">
        <v>111</v>
      </c>
      <c r="E23" s="68">
        <v>38787</v>
      </c>
      <c r="F23" s="69" t="s">
        <v>108</v>
      </c>
      <c r="G23" s="69" t="s">
        <v>108</v>
      </c>
      <c r="H23" s="70">
        <v>23</v>
      </c>
      <c r="I23" s="70">
        <v>22</v>
      </c>
      <c r="J23" s="71">
        <f t="shared" si="3"/>
        <v>44</v>
      </c>
      <c r="K23" s="70"/>
      <c r="L23" s="70">
        <v>0</v>
      </c>
      <c r="M23" s="71">
        <f t="shared" si="4"/>
        <v>0</v>
      </c>
      <c r="N23" s="70">
        <v>24</v>
      </c>
      <c r="O23" s="70">
        <v>21</v>
      </c>
      <c r="P23" s="70">
        <v>31</v>
      </c>
      <c r="Q23" s="70">
        <v>14</v>
      </c>
      <c r="R23" s="70">
        <v>35</v>
      </c>
      <c r="S23" s="70">
        <v>10</v>
      </c>
      <c r="T23" s="72">
        <f t="shared" si="5"/>
        <v>45</v>
      </c>
      <c r="U23" s="71">
        <f t="shared" si="6"/>
        <v>67.5</v>
      </c>
      <c r="V23" s="73">
        <v>26</v>
      </c>
      <c r="W23" s="74">
        <v>19</v>
      </c>
      <c r="X23" s="73">
        <v>27</v>
      </c>
      <c r="Y23" s="74">
        <v>18</v>
      </c>
      <c r="Z23" s="75">
        <v>24</v>
      </c>
      <c r="AA23" s="76">
        <v>21</v>
      </c>
      <c r="AB23" s="72">
        <f t="shared" si="0"/>
        <v>58</v>
      </c>
      <c r="AC23" s="71">
        <f t="shared" si="1"/>
        <v>87</v>
      </c>
      <c r="AD23" s="98">
        <f t="shared" si="2"/>
        <v>198.5</v>
      </c>
    </row>
    <row r="24" spans="1:30" s="32" customFormat="1">
      <c r="A24" s="252">
        <v>20</v>
      </c>
      <c r="B24" s="78" t="s">
        <v>29</v>
      </c>
      <c r="C24" s="78" t="s">
        <v>27</v>
      </c>
      <c r="D24" s="78" t="s">
        <v>111</v>
      </c>
      <c r="E24" s="79">
        <v>38581</v>
      </c>
      <c r="F24" s="69" t="s">
        <v>108</v>
      </c>
      <c r="G24" s="69" t="s">
        <v>108</v>
      </c>
      <c r="H24" s="70">
        <v>16</v>
      </c>
      <c r="I24" s="70">
        <v>35</v>
      </c>
      <c r="J24" s="71">
        <f t="shared" si="3"/>
        <v>70</v>
      </c>
      <c r="K24" s="70"/>
      <c r="L24" s="70">
        <v>0</v>
      </c>
      <c r="M24" s="71">
        <f t="shared" si="4"/>
        <v>0</v>
      </c>
      <c r="N24" s="70">
        <v>33</v>
      </c>
      <c r="O24" s="70">
        <v>12</v>
      </c>
      <c r="P24" s="70">
        <v>29</v>
      </c>
      <c r="Q24" s="70">
        <v>16</v>
      </c>
      <c r="R24" s="70">
        <v>29</v>
      </c>
      <c r="S24" s="70">
        <v>16</v>
      </c>
      <c r="T24" s="72">
        <f t="shared" si="5"/>
        <v>44</v>
      </c>
      <c r="U24" s="71">
        <f t="shared" si="6"/>
        <v>66</v>
      </c>
      <c r="V24" s="95"/>
      <c r="W24" s="95"/>
      <c r="X24" s="95"/>
      <c r="Y24" s="95"/>
      <c r="Z24" s="95"/>
      <c r="AA24" s="95"/>
      <c r="AB24" s="72">
        <f t="shared" si="0"/>
        <v>0</v>
      </c>
      <c r="AC24" s="71">
        <f t="shared" si="1"/>
        <v>0</v>
      </c>
      <c r="AD24" s="98">
        <f t="shared" si="2"/>
        <v>136</v>
      </c>
    </row>
    <row r="25" spans="1:30">
      <c r="A25" s="252">
        <v>21</v>
      </c>
      <c r="B25" s="78" t="s">
        <v>119</v>
      </c>
      <c r="C25" s="90" t="s">
        <v>24</v>
      </c>
      <c r="D25" s="78" t="s">
        <v>111</v>
      </c>
      <c r="E25" s="68">
        <v>39556</v>
      </c>
      <c r="F25" s="231" t="s">
        <v>122</v>
      </c>
      <c r="G25" s="231" t="s">
        <v>122</v>
      </c>
      <c r="H25" s="91"/>
      <c r="I25" s="91"/>
      <c r="J25" s="91"/>
      <c r="K25" s="91"/>
      <c r="L25" s="91"/>
      <c r="M25" s="91"/>
      <c r="N25" s="92"/>
      <c r="O25" s="92"/>
      <c r="P25" s="92"/>
      <c r="Q25" s="92"/>
      <c r="R25" s="92"/>
      <c r="S25" s="92"/>
      <c r="T25" s="91"/>
      <c r="U25" s="91"/>
      <c r="V25" s="73">
        <v>13</v>
      </c>
      <c r="W25" s="74">
        <v>69</v>
      </c>
      <c r="X25" s="95"/>
      <c r="Y25" s="95"/>
      <c r="Z25" s="95"/>
      <c r="AA25" s="95"/>
      <c r="AB25" s="72">
        <f t="shared" si="0"/>
        <v>69</v>
      </c>
      <c r="AC25" s="71">
        <f t="shared" si="1"/>
        <v>103.5</v>
      </c>
      <c r="AD25" s="98">
        <f t="shared" si="2"/>
        <v>103.5</v>
      </c>
    </row>
    <row r="26" spans="1:30">
      <c r="A26" s="252">
        <v>22</v>
      </c>
      <c r="B26" s="78" t="s">
        <v>89</v>
      </c>
      <c r="C26" s="78" t="s">
        <v>14</v>
      </c>
      <c r="D26" s="78" t="s">
        <v>111</v>
      </c>
      <c r="E26" s="68">
        <v>38890</v>
      </c>
      <c r="F26" s="69" t="s">
        <v>108</v>
      </c>
      <c r="G26" s="69" t="s">
        <v>108</v>
      </c>
      <c r="H26" s="70">
        <v>25</v>
      </c>
      <c r="I26" s="70">
        <v>20</v>
      </c>
      <c r="J26" s="71">
        <f>PRODUCT(I26,2)</f>
        <v>40</v>
      </c>
      <c r="K26" s="70"/>
      <c r="L26" s="70">
        <v>0</v>
      </c>
      <c r="M26" s="71">
        <f>PRODUCT(L26,2)</f>
        <v>0</v>
      </c>
      <c r="N26" s="70"/>
      <c r="O26" s="70"/>
      <c r="P26" s="70"/>
      <c r="Q26" s="70"/>
      <c r="R26" s="70"/>
      <c r="S26" s="70"/>
      <c r="T26" s="72">
        <f>SUM(O26,Q26,S26)</f>
        <v>0</v>
      </c>
      <c r="U26" s="71">
        <f>PRODUCT(T26,1.5)</f>
        <v>0</v>
      </c>
      <c r="V26" s="73">
        <v>31</v>
      </c>
      <c r="W26" s="74">
        <v>14</v>
      </c>
      <c r="X26" s="73">
        <v>28</v>
      </c>
      <c r="Y26" s="74">
        <v>17</v>
      </c>
      <c r="Z26" s="95"/>
      <c r="AA26" s="95"/>
      <c r="AB26" s="72">
        <f t="shared" si="0"/>
        <v>31</v>
      </c>
      <c r="AC26" s="71">
        <f t="shared" si="1"/>
        <v>46.5</v>
      </c>
      <c r="AD26" s="98">
        <f t="shared" si="2"/>
        <v>86.5</v>
      </c>
    </row>
    <row r="27" spans="1:30">
      <c r="A27" s="252">
        <v>23</v>
      </c>
      <c r="B27" s="78" t="s">
        <v>78</v>
      </c>
      <c r="C27" s="78" t="s">
        <v>51</v>
      </c>
      <c r="D27" s="78" t="s">
        <v>111</v>
      </c>
      <c r="E27" s="69">
        <v>38540</v>
      </c>
      <c r="F27" s="69" t="s">
        <v>108</v>
      </c>
      <c r="G27" s="69" t="s">
        <v>108</v>
      </c>
      <c r="H27" s="70"/>
      <c r="I27" s="70">
        <v>0</v>
      </c>
      <c r="J27" s="71">
        <f>PRODUCT(I27,2)</f>
        <v>0</v>
      </c>
      <c r="K27" s="70">
        <v>37</v>
      </c>
      <c r="L27" s="70">
        <v>8</v>
      </c>
      <c r="M27" s="71">
        <f>PRODUCT(L27,2)</f>
        <v>16</v>
      </c>
      <c r="N27" s="70">
        <v>29</v>
      </c>
      <c r="O27" s="70">
        <v>16</v>
      </c>
      <c r="P27" s="70">
        <v>38</v>
      </c>
      <c r="Q27" s="70">
        <v>7</v>
      </c>
      <c r="R27" s="70">
        <v>28</v>
      </c>
      <c r="S27" s="70">
        <v>17</v>
      </c>
      <c r="T27" s="72">
        <f>SUM(O27,Q27,S27)</f>
        <v>40</v>
      </c>
      <c r="U27" s="71">
        <f>PRODUCT(T27,1.5)</f>
        <v>60</v>
      </c>
      <c r="V27" s="95"/>
      <c r="W27" s="95"/>
      <c r="X27" s="95"/>
      <c r="Y27" s="95"/>
      <c r="Z27" s="95"/>
      <c r="AA27" s="95"/>
      <c r="AB27" s="72">
        <f t="shared" si="0"/>
        <v>0</v>
      </c>
      <c r="AC27" s="71">
        <f t="shared" si="1"/>
        <v>0</v>
      </c>
      <c r="AD27" s="98">
        <f t="shared" si="2"/>
        <v>76</v>
      </c>
    </row>
    <row r="28" spans="1:30">
      <c r="A28" s="252">
        <v>24</v>
      </c>
      <c r="B28" s="78" t="s">
        <v>41</v>
      </c>
      <c r="C28" s="78" t="s">
        <v>14</v>
      </c>
      <c r="D28" s="78" t="s">
        <v>111</v>
      </c>
      <c r="E28" s="69">
        <v>38896</v>
      </c>
      <c r="F28" s="69" t="s">
        <v>108</v>
      </c>
      <c r="G28" s="69" t="s">
        <v>108</v>
      </c>
      <c r="H28" s="70">
        <v>18</v>
      </c>
      <c r="I28" s="70">
        <v>27</v>
      </c>
      <c r="J28" s="71">
        <f>PRODUCT(I28,2)</f>
        <v>54</v>
      </c>
      <c r="K28" s="70"/>
      <c r="L28" s="70">
        <v>0</v>
      </c>
      <c r="M28" s="71">
        <f>PRODUCT(L28,2)</f>
        <v>0</v>
      </c>
      <c r="N28" s="70"/>
      <c r="O28" s="70"/>
      <c r="P28" s="70"/>
      <c r="Q28" s="70"/>
      <c r="R28" s="70"/>
      <c r="S28" s="70"/>
      <c r="T28" s="72">
        <f>SUM(O28,Q28,S28)</f>
        <v>0</v>
      </c>
      <c r="U28" s="71">
        <f>PRODUCT(T28,1.5)</f>
        <v>0</v>
      </c>
      <c r="V28" s="95"/>
      <c r="W28" s="95"/>
      <c r="X28" s="95"/>
      <c r="Y28" s="95"/>
      <c r="Z28" s="95"/>
      <c r="AA28" s="95"/>
      <c r="AB28" s="72">
        <f t="shared" si="0"/>
        <v>0</v>
      </c>
      <c r="AC28" s="71">
        <f t="shared" si="1"/>
        <v>0</v>
      </c>
      <c r="AD28" s="98">
        <f t="shared" si="2"/>
        <v>54</v>
      </c>
    </row>
    <row r="29" spans="1:30">
      <c r="A29" s="252">
        <v>25</v>
      </c>
      <c r="B29" s="78" t="s">
        <v>42</v>
      </c>
      <c r="C29" s="78" t="s">
        <v>14</v>
      </c>
      <c r="D29" s="78" t="s">
        <v>111</v>
      </c>
      <c r="E29" s="79">
        <v>38754</v>
      </c>
      <c r="F29" s="69" t="s">
        <v>108</v>
      </c>
      <c r="G29" s="69" t="s">
        <v>108</v>
      </c>
      <c r="H29" s="70">
        <v>28</v>
      </c>
      <c r="I29" s="70">
        <v>17</v>
      </c>
      <c r="J29" s="71">
        <f>PRODUCT(I29,2)</f>
        <v>34</v>
      </c>
      <c r="K29" s="70"/>
      <c r="L29" s="70">
        <v>0</v>
      </c>
      <c r="M29" s="71">
        <f>PRODUCT(L29,2)</f>
        <v>0</v>
      </c>
      <c r="N29" s="70"/>
      <c r="O29" s="70"/>
      <c r="P29" s="70"/>
      <c r="Q29" s="70"/>
      <c r="R29" s="70"/>
      <c r="S29" s="70"/>
      <c r="T29" s="72">
        <f>SUM(O29,Q29,S29)</f>
        <v>0</v>
      </c>
      <c r="U29" s="71">
        <f>PRODUCT(T29,1.5)</f>
        <v>0</v>
      </c>
      <c r="V29" s="95"/>
      <c r="W29" s="95"/>
      <c r="X29" s="95"/>
      <c r="Y29" s="95"/>
      <c r="Z29" s="95"/>
      <c r="AA29" s="95"/>
      <c r="AB29" s="72">
        <f t="shared" si="0"/>
        <v>0</v>
      </c>
      <c r="AC29" s="71">
        <f t="shared" si="1"/>
        <v>0</v>
      </c>
      <c r="AD29" s="98">
        <f t="shared" si="2"/>
        <v>34</v>
      </c>
    </row>
    <row r="30" spans="1:30">
      <c r="A30" s="252">
        <v>26</v>
      </c>
      <c r="B30" s="78" t="s">
        <v>123</v>
      </c>
      <c r="C30" s="78" t="s">
        <v>16</v>
      </c>
      <c r="D30" s="78" t="s">
        <v>111</v>
      </c>
      <c r="E30" s="79">
        <v>39347</v>
      </c>
      <c r="F30" s="231" t="s">
        <v>122</v>
      </c>
      <c r="G30" s="231" t="s">
        <v>122</v>
      </c>
      <c r="H30" s="91"/>
      <c r="I30" s="91"/>
      <c r="J30" s="91"/>
      <c r="K30" s="91"/>
      <c r="L30" s="91"/>
      <c r="M30" s="91"/>
      <c r="N30" s="92"/>
      <c r="O30" s="92"/>
      <c r="P30" s="70"/>
      <c r="Q30" s="70"/>
      <c r="R30" s="92"/>
      <c r="S30" s="92"/>
      <c r="T30" s="72"/>
      <c r="U30" s="71"/>
      <c r="V30" s="91"/>
      <c r="W30" s="91"/>
      <c r="X30" s="72">
        <v>28</v>
      </c>
      <c r="Y30" s="72">
        <v>17</v>
      </c>
      <c r="Z30" s="92"/>
      <c r="AA30" s="92"/>
      <c r="AB30" s="72">
        <f t="shared" si="0"/>
        <v>17</v>
      </c>
      <c r="AC30" s="71">
        <f t="shared" si="1"/>
        <v>25.5</v>
      </c>
      <c r="AD30" s="98">
        <f t="shared" si="2"/>
        <v>25.5</v>
      </c>
    </row>
  </sheetData>
  <mergeCells count="23">
    <mergeCell ref="G1:G4"/>
    <mergeCell ref="F1:F4"/>
    <mergeCell ref="A1:A4"/>
    <mergeCell ref="B1:B4"/>
    <mergeCell ref="C1:C4"/>
    <mergeCell ref="D1:D4"/>
    <mergeCell ref="E1:E4"/>
    <mergeCell ref="AB3:AB4"/>
    <mergeCell ref="H1:AD1"/>
    <mergeCell ref="H2:J2"/>
    <mergeCell ref="K2:M2"/>
    <mergeCell ref="N2:U2"/>
    <mergeCell ref="V2:AC2"/>
    <mergeCell ref="AD2:AD4"/>
    <mergeCell ref="H3:I3"/>
    <mergeCell ref="K3:L3"/>
    <mergeCell ref="N3:O3"/>
    <mergeCell ref="P3:Q3"/>
    <mergeCell ref="R3:S3"/>
    <mergeCell ref="T3:T4"/>
    <mergeCell ref="V3:W3"/>
    <mergeCell ref="X3:Y3"/>
    <mergeCell ref="Z3:AA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zoomScale="97" workbookViewId="0">
      <selection sqref="A1:A1048576"/>
    </sheetView>
  </sheetViews>
  <sheetFormatPr defaultRowHeight="14.4"/>
  <cols>
    <col min="1" max="1" width="5.77734375" style="253" customWidth="1"/>
    <col min="2" max="2" width="25.77734375" style="6" customWidth="1"/>
    <col min="3" max="3" width="35.77734375" style="6" customWidth="1"/>
    <col min="4" max="4" width="18.33203125" style="6" customWidth="1"/>
    <col min="5" max="5" width="11.21875" style="8" customWidth="1"/>
    <col min="6" max="6" width="15.77734375" style="8" customWidth="1"/>
    <col min="7" max="12" width="8.88671875" style="7" customWidth="1"/>
    <col min="13" max="18" width="8.88671875" style="12" customWidth="1"/>
    <col min="19" max="19" width="12.33203125" style="7" customWidth="1"/>
    <col min="20" max="26" width="8.88671875" style="7" customWidth="1"/>
    <col min="27" max="27" width="11.5546875" style="50" customWidth="1"/>
    <col min="28" max="28" width="8.88671875" style="49" customWidth="1"/>
    <col min="29" max="29" width="10" style="7" customWidth="1"/>
    <col min="30" max="16384" width="8.88671875" style="7"/>
  </cols>
  <sheetData>
    <row r="1" spans="1:29" s="5" customFormat="1" ht="17.399999999999999" customHeight="1">
      <c r="A1" s="248" t="s">
        <v>0</v>
      </c>
      <c r="B1" s="234" t="s">
        <v>1</v>
      </c>
      <c r="C1" s="234" t="s">
        <v>2</v>
      </c>
      <c r="D1" s="243" t="s">
        <v>106</v>
      </c>
      <c r="E1" s="246" t="s">
        <v>3</v>
      </c>
      <c r="F1" s="247" t="s">
        <v>105</v>
      </c>
      <c r="G1" s="236" t="s">
        <v>101</v>
      </c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</row>
    <row r="2" spans="1:29" s="5" customFormat="1">
      <c r="A2" s="248"/>
      <c r="B2" s="234"/>
      <c r="C2" s="234"/>
      <c r="D2" s="244"/>
      <c r="E2" s="246"/>
      <c r="F2" s="247"/>
      <c r="G2" s="237" t="s">
        <v>98</v>
      </c>
      <c r="H2" s="238"/>
      <c r="I2" s="239"/>
      <c r="J2" s="237" t="s">
        <v>97</v>
      </c>
      <c r="K2" s="238"/>
      <c r="L2" s="239"/>
      <c r="M2" s="234" t="s">
        <v>100</v>
      </c>
      <c r="N2" s="234"/>
      <c r="O2" s="234"/>
      <c r="P2" s="234"/>
      <c r="Q2" s="234"/>
      <c r="R2" s="234"/>
      <c r="S2" s="234"/>
      <c r="T2" s="234"/>
      <c r="U2" s="234" t="s">
        <v>103</v>
      </c>
      <c r="V2" s="234"/>
      <c r="W2" s="234"/>
      <c r="X2" s="234"/>
      <c r="Y2" s="234"/>
      <c r="Z2" s="234"/>
      <c r="AA2" s="234"/>
      <c r="AB2" s="234"/>
      <c r="AC2" s="240" t="s">
        <v>104</v>
      </c>
    </row>
    <row r="3" spans="1:29" s="5" customFormat="1" ht="27.6" customHeight="1">
      <c r="A3" s="248"/>
      <c r="B3" s="234"/>
      <c r="C3" s="234"/>
      <c r="D3" s="244"/>
      <c r="E3" s="246"/>
      <c r="F3" s="247"/>
      <c r="G3" s="234" t="s">
        <v>99</v>
      </c>
      <c r="H3" s="234"/>
      <c r="I3" s="14" t="s">
        <v>102</v>
      </c>
      <c r="J3" s="234" t="s">
        <v>99</v>
      </c>
      <c r="K3" s="234"/>
      <c r="L3" s="14" t="s">
        <v>102</v>
      </c>
      <c r="M3" s="234" t="s">
        <v>4</v>
      </c>
      <c r="N3" s="234"/>
      <c r="O3" s="234" t="s">
        <v>5</v>
      </c>
      <c r="P3" s="234"/>
      <c r="Q3" s="234" t="s">
        <v>6</v>
      </c>
      <c r="R3" s="234"/>
      <c r="S3" s="235" t="s">
        <v>112</v>
      </c>
      <c r="T3" s="16" t="s">
        <v>102</v>
      </c>
      <c r="U3" s="234" t="s">
        <v>4</v>
      </c>
      <c r="V3" s="234"/>
      <c r="W3" s="234" t="s">
        <v>5</v>
      </c>
      <c r="X3" s="234"/>
      <c r="Y3" s="234" t="s">
        <v>6</v>
      </c>
      <c r="Z3" s="234"/>
      <c r="AA3" s="235" t="s">
        <v>112</v>
      </c>
      <c r="AB3" s="16" t="s">
        <v>102</v>
      </c>
      <c r="AC3" s="241"/>
    </row>
    <row r="4" spans="1:29" s="5" customFormat="1" ht="31.2" customHeight="1">
      <c r="A4" s="248"/>
      <c r="B4" s="234"/>
      <c r="C4" s="234"/>
      <c r="D4" s="245"/>
      <c r="E4" s="246"/>
      <c r="F4" s="247"/>
      <c r="G4" s="10" t="s">
        <v>7</v>
      </c>
      <c r="H4" s="10" t="s">
        <v>8</v>
      </c>
      <c r="I4" s="15">
        <v>2</v>
      </c>
      <c r="J4" s="10" t="s">
        <v>7</v>
      </c>
      <c r="K4" s="10" t="s">
        <v>8</v>
      </c>
      <c r="L4" s="15">
        <v>2</v>
      </c>
      <c r="M4" s="10" t="s">
        <v>7</v>
      </c>
      <c r="N4" s="10" t="s">
        <v>8</v>
      </c>
      <c r="O4" s="10" t="s">
        <v>7</v>
      </c>
      <c r="P4" s="10" t="s">
        <v>8</v>
      </c>
      <c r="Q4" s="10" t="s">
        <v>7</v>
      </c>
      <c r="R4" s="10" t="s">
        <v>8</v>
      </c>
      <c r="S4" s="235"/>
      <c r="T4" s="15">
        <v>1.5</v>
      </c>
      <c r="U4" s="11" t="s">
        <v>7</v>
      </c>
      <c r="V4" s="11" t="s">
        <v>8</v>
      </c>
      <c r="W4" s="11" t="s">
        <v>7</v>
      </c>
      <c r="X4" s="11" t="s">
        <v>8</v>
      </c>
      <c r="Y4" s="11" t="s">
        <v>7</v>
      </c>
      <c r="Z4" s="11" t="s">
        <v>8</v>
      </c>
      <c r="AA4" s="235"/>
      <c r="AB4" s="15">
        <v>1.5</v>
      </c>
      <c r="AC4" s="242"/>
    </row>
    <row r="5" spans="1:29">
      <c r="A5" s="249">
        <v>1</v>
      </c>
      <c r="B5" s="55" t="s">
        <v>12</v>
      </c>
      <c r="C5" s="55" t="s">
        <v>79</v>
      </c>
      <c r="D5" s="55" t="s">
        <v>124</v>
      </c>
      <c r="E5" s="56">
        <v>38853</v>
      </c>
      <c r="F5" s="56" t="s">
        <v>108</v>
      </c>
      <c r="G5" s="57">
        <v>2</v>
      </c>
      <c r="H5" s="58">
        <v>800</v>
      </c>
      <c r="I5" s="59">
        <f>PRODUCT(H5,2)</f>
        <v>1600</v>
      </c>
      <c r="J5" s="100">
        <v>6</v>
      </c>
      <c r="K5" s="58">
        <v>328</v>
      </c>
      <c r="L5" s="59">
        <f>PRODUCT(K5,2)</f>
        <v>656</v>
      </c>
      <c r="M5" s="58">
        <v>38</v>
      </c>
      <c r="N5" s="58">
        <v>7</v>
      </c>
      <c r="O5" s="101">
        <v>1</v>
      </c>
      <c r="P5" s="58">
        <v>1000</v>
      </c>
      <c r="Q5" s="100">
        <v>4</v>
      </c>
      <c r="R5" s="58">
        <v>512</v>
      </c>
      <c r="S5" s="60">
        <f>SUM(N5,P5,R5)</f>
        <v>1519</v>
      </c>
      <c r="T5" s="59">
        <f>PRODUCT(S5,1.5)</f>
        <v>2278.5</v>
      </c>
      <c r="U5" s="102">
        <v>1</v>
      </c>
      <c r="V5" s="61">
        <v>1000</v>
      </c>
      <c r="W5" s="104">
        <v>2</v>
      </c>
      <c r="X5" s="61">
        <v>800</v>
      </c>
      <c r="Y5" s="105">
        <v>1</v>
      </c>
      <c r="Z5" s="62">
        <v>1000</v>
      </c>
      <c r="AA5" s="60">
        <f t="shared" ref="AA5:AA41" si="0">SUM(V5,X5,Z5)</f>
        <v>2800</v>
      </c>
      <c r="AB5" s="59">
        <f t="shared" ref="AB5:AB41" si="1">PRODUCT(AA5,1.5)</f>
        <v>4200</v>
      </c>
      <c r="AC5" s="63">
        <f t="shared" ref="AC5:AC41" si="2">SUM(I5,L5,T5,AB5)</f>
        <v>8734.5</v>
      </c>
    </row>
    <row r="6" spans="1:29" ht="15" thickBot="1">
      <c r="A6" s="250">
        <v>2</v>
      </c>
      <c r="B6" s="128" t="s">
        <v>91</v>
      </c>
      <c r="C6" s="128" t="s">
        <v>20</v>
      </c>
      <c r="D6" s="128" t="s">
        <v>109</v>
      </c>
      <c r="E6" s="114">
        <v>38625</v>
      </c>
      <c r="F6" s="129" t="s">
        <v>108</v>
      </c>
      <c r="G6" s="130">
        <v>1</v>
      </c>
      <c r="H6" s="115">
        <v>1000</v>
      </c>
      <c r="I6" s="131">
        <f>PRODUCT(H6,2)</f>
        <v>2000</v>
      </c>
      <c r="J6" s="115">
        <v>7</v>
      </c>
      <c r="K6" s="115">
        <v>262</v>
      </c>
      <c r="L6" s="131">
        <f>PRODUCT(K6,2)</f>
        <v>524</v>
      </c>
      <c r="M6" s="132">
        <v>4</v>
      </c>
      <c r="N6" s="115">
        <v>512</v>
      </c>
      <c r="O6" s="133">
        <v>2</v>
      </c>
      <c r="P6" s="115">
        <v>800</v>
      </c>
      <c r="Q6" s="115">
        <v>11</v>
      </c>
      <c r="R6" s="115">
        <v>107</v>
      </c>
      <c r="S6" s="123">
        <f>SUM(N6,P6,R6)</f>
        <v>1419</v>
      </c>
      <c r="T6" s="131">
        <f>PRODUCT(S6,1.5)</f>
        <v>2128.5</v>
      </c>
      <c r="U6" s="118">
        <v>2</v>
      </c>
      <c r="V6" s="119">
        <v>800</v>
      </c>
      <c r="W6" s="134">
        <v>1</v>
      </c>
      <c r="X6" s="119">
        <v>1000</v>
      </c>
      <c r="Y6" s="135">
        <v>9</v>
      </c>
      <c r="Z6" s="122">
        <v>168</v>
      </c>
      <c r="AA6" s="123">
        <f t="shared" si="0"/>
        <v>1968</v>
      </c>
      <c r="AB6" s="131">
        <f t="shared" si="1"/>
        <v>2952</v>
      </c>
      <c r="AC6" s="125">
        <f t="shared" si="2"/>
        <v>7604.5</v>
      </c>
    </row>
    <row r="7" spans="1:29">
      <c r="A7" s="251">
        <v>3</v>
      </c>
      <c r="B7" s="51" t="s">
        <v>43</v>
      </c>
      <c r="C7" s="51" t="s">
        <v>34</v>
      </c>
      <c r="D7" s="51" t="s">
        <v>110</v>
      </c>
      <c r="E7" s="27">
        <v>38617</v>
      </c>
      <c r="F7" s="21" t="s">
        <v>108</v>
      </c>
      <c r="G7" s="40">
        <v>4</v>
      </c>
      <c r="H7" s="22">
        <v>512</v>
      </c>
      <c r="I7" s="23">
        <f>PRODUCT(H7,2)</f>
        <v>1024</v>
      </c>
      <c r="J7" s="22">
        <v>9</v>
      </c>
      <c r="K7" s="22">
        <v>168</v>
      </c>
      <c r="L7" s="23">
        <f>PRODUCT(K7,2)</f>
        <v>336</v>
      </c>
      <c r="M7" s="22">
        <v>19</v>
      </c>
      <c r="N7" s="22">
        <v>26</v>
      </c>
      <c r="O7" s="22"/>
      <c r="P7" s="22"/>
      <c r="Q7" s="22"/>
      <c r="R7" s="22"/>
      <c r="S7" s="24">
        <f>SUM(N7,P7,R7)</f>
        <v>26</v>
      </c>
      <c r="T7" s="23">
        <f>PRODUCT(S7,1.5)</f>
        <v>39</v>
      </c>
      <c r="U7" s="53">
        <v>16</v>
      </c>
      <c r="V7" s="54">
        <v>35</v>
      </c>
      <c r="W7" s="126">
        <v>3</v>
      </c>
      <c r="X7" s="54">
        <v>640</v>
      </c>
      <c r="Y7" s="127">
        <v>3</v>
      </c>
      <c r="Z7" s="52">
        <v>640</v>
      </c>
      <c r="AA7" s="24">
        <f t="shared" si="0"/>
        <v>1315</v>
      </c>
      <c r="AB7" s="23">
        <f t="shared" si="1"/>
        <v>1972.5</v>
      </c>
      <c r="AC7" s="111">
        <f t="shared" si="2"/>
        <v>3371.5</v>
      </c>
    </row>
    <row r="8" spans="1:29">
      <c r="A8" s="252">
        <v>4</v>
      </c>
      <c r="B8" s="81" t="s">
        <v>80</v>
      </c>
      <c r="C8" s="81" t="s">
        <v>19</v>
      </c>
      <c r="D8" s="81" t="s">
        <v>110</v>
      </c>
      <c r="E8" s="69">
        <v>38552</v>
      </c>
      <c r="F8" s="69" t="s">
        <v>108</v>
      </c>
      <c r="G8" s="82">
        <v>3</v>
      </c>
      <c r="H8" s="70">
        <v>640</v>
      </c>
      <c r="I8" s="71">
        <f>PRODUCT(H8,2)</f>
        <v>1280</v>
      </c>
      <c r="J8" s="70"/>
      <c r="K8" s="70">
        <v>0</v>
      </c>
      <c r="L8" s="71">
        <f>PRODUCT(K8,2)</f>
        <v>0</v>
      </c>
      <c r="M8" s="70">
        <v>18</v>
      </c>
      <c r="N8" s="70">
        <v>27</v>
      </c>
      <c r="O8" s="70">
        <v>13</v>
      </c>
      <c r="P8" s="70">
        <v>69</v>
      </c>
      <c r="Q8" s="70">
        <v>17</v>
      </c>
      <c r="R8" s="70">
        <v>28</v>
      </c>
      <c r="S8" s="72">
        <f>SUM(N8,P8,R8)</f>
        <v>124</v>
      </c>
      <c r="T8" s="71">
        <f>PRODUCT(S8,1.5)</f>
        <v>186</v>
      </c>
      <c r="U8" s="103">
        <v>5</v>
      </c>
      <c r="V8" s="74">
        <v>410</v>
      </c>
      <c r="W8" s="103">
        <v>5</v>
      </c>
      <c r="X8" s="74">
        <v>410</v>
      </c>
      <c r="Y8" s="75">
        <v>10</v>
      </c>
      <c r="Z8" s="76">
        <v>134</v>
      </c>
      <c r="AA8" s="72">
        <f t="shared" si="0"/>
        <v>954</v>
      </c>
      <c r="AB8" s="71">
        <f t="shared" si="1"/>
        <v>1431</v>
      </c>
      <c r="AC8" s="77">
        <f t="shared" si="2"/>
        <v>2897</v>
      </c>
    </row>
    <row r="9" spans="1:29">
      <c r="A9" s="252">
        <v>5</v>
      </c>
      <c r="B9" s="108" t="s">
        <v>35</v>
      </c>
      <c r="C9" s="108" t="s">
        <v>14</v>
      </c>
      <c r="D9" s="81" t="s">
        <v>110</v>
      </c>
      <c r="E9" s="84">
        <v>38490</v>
      </c>
      <c r="F9" s="85" t="s">
        <v>107</v>
      </c>
      <c r="G9" s="86">
        <v>7</v>
      </c>
      <c r="H9" s="87">
        <v>262</v>
      </c>
      <c r="I9" s="88">
        <f>PRODUCT(H9,2)</f>
        <v>524</v>
      </c>
      <c r="J9" s="87"/>
      <c r="K9" s="87">
        <v>0</v>
      </c>
      <c r="L9" s="88">
        <f>PRODUCT(K9,2)</f>
        <v>0</v>
      </c>
      <c r="M9" s="87"/>
      <c r="N9" s="87"/>
      <c r="O9" s="87">
        <v>14</v>
      </c>
      <c r="P9" s="87">
        <v>55</v>
      </c>
      <c r="Q9" s="87"/>
      <c r="R9" s="87"/>
      <c r="S9" s="89">
        <f>SUM(N9,P9,R9)</f>
        <v>55</v>
      </c>
      <c r="T9" s="88">
        <f>PRODUCT(S9,1.5)</f>
        <v>82.5</v>
      </c>
      <c r="U9" s="73">
        <v>11</v>
      </c>
      <c r="V9" s="74">
        <v>107</v>
      </c>
      <c r="W9" s="103">
        <v>4</v>
      </c>
      <c r="X9" s="74">
        <v>512</v>
      </c>
      <c r="Y9" s="106">
        <v>2</v>
      </c>
      <c r="Z9" s="76">
        <v>800</v>
      </c>
      <c r="AA9" s="72">
        <f t="shared" si="0"/>
        <v>1419</v>
      </c>
      <c r="AB9" s="71">
        <f t="shared" si="1"/>
        <v>2128.5</v>
      </c>
      <c r="AC9" s="77">
        <f t="shared" si="2"/>
        <v>2735</v>
      </c>
    </row>
    <row r="10" spans="1:29" s="32" customFormat="1" ht="15" thickBot="1">
      <c r="A10" s="250">
        <v>6</v>
      </c>
      <c r="B10" s="112" t="s">
        <v>115</v>
      </c>
      <c r="C10" s="113" t="s">
        <v>14</v>
      </c>
      <c r="D10" s="112" t="s">
        <v>110</v>
      </c>
      <c r="E10" s="114">
        <v>39551</v>
      </c>
      <c r="F10" s="115" t="s">
        <v>122</v>
      </c>
      <c r="G10" s="116"/>
      <c r="H10" s="116"/>
      <c r="I10" s="116"/>
      <c r="J10" s="116"/>
      <c r="K10" s="116"/>
      <c r="L10" s="116"/>
      <c r="M10" s="117"/>
      <c r="N10" s="117"/>
      <c r="O10" s="117"/>
      <c r="P10" s="117"/>
      <c r="Q10" s="117"/>
      <c r="R10" s="117"/>
      <c r="S10" s="116"/>
      <c r="T10" s="116"/>
      <c r="U10" s="118">
        <v>3</v>
      </c>
      <c r="V10" s="119">
        <v>640</v>
      </c>
      <c r="W10" s="120">
        <v>6</v>
      </c>
      <c r="X10" s="119">
        <v>328</v>
      </c>
      <c r="Y10" s="121">
        <v>5</v>
      </c>
      <c r="Z10" s="122">
        <v>410</v>
      </c>
      <c r="AA10" s="123">
        <f t="shared" si="0"/>
        <v>1378</v>
      </c>
      <c r="AB10" s="124">
        <f t="shared" si="1"/>
        <v>2067</v>
      </c>
      <c r="AC10" s="125">
        <f t="shared" si="2"/>
        <v>2067</v>
      </c>
    </row>
    <row r="11" spans="1:29" s="32" customFormat="1">
      <c r="A11" s="251">
        <v>7</v>
      </c>
      <c r="B11" s="26" t="s">
        <v>23</v>
      </c>
      <c r="C11" s="26" t="s">
        <v>13</v>
      </c>
      <c r="D11" s="26" t="s">
        <v>111</v>
      </c>
      <c r="E11" s="27">
        <v>38597</v>
      </c>
      <c r="F11" s="21" t="s">
        <v>108</v>
      </c>
      <c r="G11" s="40">
        <v>6</v>
      </c>
      <c r="H11" s="22">
        <v>328</v>
      </c>
      <c r="I11" s="23">
        <f>PRODUCT(H11,2)</f>
        <v>656</v>
      </c>
      <c r="J11" s="22">
        <v>25</v>
      </c>
      <c r="K11" s="22">
        <v>20</v>
      </c>
      <c r="L11" s="23">
        <f>PRODUCT(K11,2)</f>
        <v>40</v>
      </c>
      <c r="M11" s="40">
        <v>5</v>
      </c>
      <c r="N11" s="22">
        <v>410</v>
      </c>
      <c r="O11" s="22">
        <v>23</v>
      </c>
      <c r="P11" s="22">
        <v>22</v>
      </c>
      <c r="Q11" s="22">
        <v>25</v>
      </c>
      <c r="R11" s="22">
        <v>20</v>
      </c>
      <c r="S11" s="24">
        <f>SUM(N11,P11,R11)</f>
        <v>452</v>
      </c>
      <c r="T11" s="23">
        <f>PRODUCT(S11,1.5)</f>
        <v>678</v>
      </c>
      <c r="U11" s="109">
        <v>7</v>
      </c>
      <c r="V11" s="54">
        <v>262</v>
      </c>
      <c r="W11" s="53">
        <v>16</v>
      </c>
      <c r="X11" s="54">
        <v>35</v>
      </c>
      <c r="Y11" s="110">
        <v>4</v>
      </c>
      <c r="Z11" s="52">
        <v>512</v>
      </c>
      <c r="AA11" s="24">
        <f t="shared" si="0"/>
        <v>809</v>
      </c>
      <c r="AB11" s="23">
        <f t="shared" si="1"/>
        <v>1213.5</v>
      </c>
      <c r="AC11" s="111">
        <f t="shared" si="2"/>
        <v>2587.5</v>
      </c>
    </row>
    <row r="12" spans="1:29" s="32" customFormat="1">
      <c r="A12" s="252">
        <v>8</v>
      </c>
      <c r="B12" s="93" t="s">
        <v>18</v>
      </c>
      <c r="C12" s="83" t="s">
        <v>16</v>
      </c>
      <c r="D12" s="83" t="s">
        <v>111</v>
      </c>
      <c r="E12" s="94">
        <v>38201</v>
      </c>
      <c r="F12" s="85" t="s">
        <v>107</v>
      </c>
      <c r="G12" s="87">
        <v>11</v>
      </c>
      <c r="H12" s="87">
        <v>107</v>
      </c>
      <c r="I12" s="88">
        <f>PRODUCT(H12,2)</f>
        <v>214</v>
      </c>
      <c r="J12" s="87">
        <v>15</v>
      </c>
      <c r="K12" s="87">
        <v>44</v>
      </c>
      <c r="L12" s="88">
        <f>PRODUCT(K12,2)</f>
        <v>88</v>
      </c>
      <c r="M12" s="87">
        <v>22</v>
      </c>
      <c r="N12" s="87">
        <v>23</v>
      </c>
      <c r="O12" s="87">
        <v>21</v>
      </c>
      <c r="P12" s="87">
        <v>24</v>
      </c>
      <c r="Q12" s="87">
        <v>21</v>
      </c>
      <c r="R12" s="87">
        <v>24</v>
      </c>
      <c r="S12" s="89">
        <f>SUM(N12,P12,R12)</f>
        <v>71</v>
      </c>
      <c r="T12" s="88">
        <f>PRODUCT(S12,1.5)</f>
        <v>106.5</v>
      </c>
      <c r="U12" s="103">
        <v>4</v>
      </c>
      <c r="V12" s="74">
        <v>512</v>
      </c>
      <c r="W12" s="103">
        <v>7</v>
      </c>
      <c r="X12" s="74">
        <v>262</v>
      </c>
      <c r="Y12" s="107">
        <v>6</v>
      </c>
      <c r="Z12" s="76">
        <v>328</v>
      </c>
      <c r="AA12" s="72">
        <f t="shared" si="0"/>
        <v>1102</v>
      </c>
      <c r="AB12" s="88">
        <f t="shared" si="1"/>
        <v>1653</v>
      </c>
      <c r="AC12" s="77">
        <f t="shared" si="2"/>
        <v>2061.5</v>
      </c>
    </row>
    <row r="13" spans="1:29">
      <c r="A13" s="252">
        <v>9</v>
      </c>
      <c r="B13" s="83" t="s">
        <v>31</v>
      </c>
      <c r="C13" s="83" t="s">
        <v>24</v>
      </c>
      <c r="D13" s="83" t="s">
        <v>111</v>
      </c>
      <c r="E13" s="94">
        <v>38170</v>
      </c>
      <c r="F13" s="85" t="s">
        <v>107</v>
      </c>
      <c r="G13" s="86">
        <v>5</v>
      </c>
      <c r="H13" s="87">
        <v>410</v>
      </c>
      <c r="I13" s="88">
        <f>PRODUCT(H13,2)</f>
        <v>820</v>
      </c>
      <c r="J13" s="87">
        <v>13</v>
      </c>
      <c r="K13" s="87">
        <v>69</v>
      </c>
      <c r="L13" s="88">
        <f>PRODUCT(K13,2)</f>
        <v>138</v>
      </c>
      <c r="M13" s="87">
        <v>23</v>
      </c>
      <c r="N13" s="87">
        <v>22</v>
      </c>
      <c r="O13" s="87">
        <v>12</v>
      </c>
      <c r="P13" s="87">
        <v>86</v>
      </c>
      <c r="Q13" s="87">
        <v>26</v>
      </c>
      <c r="R13" s="87">
        <v>19</v>
      </c>
      <c r="S13" s="89">
        <f>SUM(N13,P13,R13)</f>
        <v>127</v>
      </c>
      <c r="T13" s="88">
        <f>PRODUCT(S13,1.5)</f>
        <v>190.5</v>
      </c>
      <c r="U13" s="103">
        <v>8</v>
      </c>
      <c r="V13" s="74">
        <v>210</v>
      </c>
      <c r="W13" s="73">
        <v>10</v>
      </c>
      <c r="X13" s="74">
        <v>134</v>
      </c>
      <c r="Y13" s="75">
        <v>16</v>
      </c>
      <c r="Z13" s="76">
        <v>35</v>
      </c>
      <c r="AA13" s="72">
        <f t="shared" si="0"/>
        <v>379</v>
      </c>
      <c r="AB13" s="71">
        <f t="shared" si="1"/>
        <v>568.5</v>
      </c>
      <c r="AC13" s="77">
        <f t="shared" si="2"/>
        <v>1717</v>
      </c>
    </row>
    <row r="14" spans="1:29" s="32" customFormat="1">
      <c r="A14" s="252">
        <v>10</v>
      </c>
      <c r="B14" s="83" t="s">
        <v>36</v>
      </c>
      <c r="C14" s="83" t="s">
        <v>16</v>
      </c>
      <c r="D14" s="83" t="s">
        <v>111</v>
      </c>
      <c r="E14" s="84">
        <v>38183</v>
      </c>
      <c r="F14" s="85" t="s">
        <v>107</v>
      </c>
      <c r="G14" s="87">
        <v>10</v>
      </c>
      <c r="H14" s="87">
        <v>134</v>
      </c>
      <c r="I14" s="88">
        <f>PRODUCT(H14,2)</f>
        <v>268</v>
      </c>
      <c r="J14" s="87">
        <v>22</v>
      </c>
      <c r="K14" s="87">
        <v>23</v>
      </c>
      <c r="L14" s="88">
        <f>PRODUCT(K14,2)</f>
        <v>46</v>
      </c>
      <c r="M14" s="87">
        <v>11</v>
      </c>
      <c r="N14" s="87">
        <v>107</v>
      </c>
      <c r="O14" s="87">
        <v>17</v>
      </c>
      <c r="P14" s="87">
        <v>28</v>
      </c>
      <c r="Q14" s="87">
        <v>23</v>
      </c>
      <c r="R14" s="87">
        <v>22</v>
      </c>
      <c r="S14" s="89">
        <f>SUM(N14,P14,R14)</f>
        <v>157</v>
      </c>
      <c r="T14" s="88">
        <f>PRODUCT(S14,1.5)</f>
        <v>235.5</v>
      </c>
      <c r="U14" s="73">
        <v>9</v>
      </c>
      <c r="V14" s="74">
        <v>168</v>
      </c>
      <c r="W14" s="73">
        <v>9</v>
      </c>
      <c r="X14" s="74">
        <v>168</v>
      </c>
      <c r="Y14" s="75">
        <v>18</v>
      </c>
      <c r="Z14" s="76">
        <v>27</v>
      </c>
      <c r="AA14" s="72">
        <f t="shared" si="0"/>
        <v>363</v>
      </c>
      <c r="AB14" s="71">
        <f t="shared" si="1"/>
        <v>544.5</v>
      </c>
      <c r="AC14" s="77">
        <f t="shared" si="2"/>
        <v>1094</v>
      </c>
    </row>
    <row r="15" spans="1:29" s="32" customFormat="1">
      <c r="A15" s="252">
        <v>11</v>
      </c>
      <c r="B15" s="78" t="s">
        <v>116</v>
      </c>
      <c r="C15" s="78" t="s">
        <v>16</v>
      </c>
      <c r="D15" s="78" t="s">
        <v>111</v>
      </c>
      <c r="E15" s="68">
        <v>39001</v>
      </c>
      <c r="F15" s="69" t="s">
        <v>108</v>
      </c>
      <c r="G15" s="91"/>
      <c r="H15" s="91"/>
      <c r="I15" s="91"/>
      <c r="J15" s="91"/>
      <c r="K15" s="91"/>
      <c r="L15" s="91"/>
      <c r="M15" s="92"/>
      <c r="N15" s="92"/>
      <c r="O15" s="92"/>
      <c r="P15" s="92"/>
      <c r="Q15" s="92"/>
      <c r="R15" s="92"/>
      <c r="S15" s="91"/>
      <c r="T15" s="91"/>
      <c r="U15" s="103">
        <v>6</v>
      </c>
      <c r="V15" s="74">
        <v>328</v>
      </c>
      <c r="W15" s="103">
        <v>8</v>
      </c>
      <c r="X15" s="74">
        <v>210</v>
      </c>
      <c r="Y15" s="75">
        <v>11</v>
      </c>
      <c r="Z15" s="76">
        <v>107</v>
      </c>
      <c r="AA15" s="72">
        <f t="shared" si="0"/>
        <v>645</v>
      </c>
      <c r="AB15" s="71">
        <f t="shared" si="1"/>
        <v>967.5</v>
      </c>
      <c r="AC15" s="77">
        <f t="shared" si="2"/>
        <v>967.5</v>
      </c>
    </row>
    <row r="16" spans="1:29" s="32" customFormat="1">
      <c r="A16" s="252">
        <v>12</v>
      </c>
      <c r="B16" s="83" t="s">
        <v>26</v>
      </c>
      <c r="C16" s="83" t="s">
        <v>9</v>
      </c>
      <c r="D16" s="83" t="s">
        <v>111</v>
      </c>
      <c r="E16" s="84">
        <v>38384</v>
      </c>
      <c r="F16" s="85" t="s">
        <v>107</v>
      </c>
      <c r="G16" s="87">
        <v>9</v>
      </c>
      <c r="H16" s="87">
        <v>168</v>
      </c>
      <c r="I16" s="88">
        <f>PRODUCT(H16,2)</f>
        <v>336</v>
      </c>
      <c r="J16" s="87">
        <v>24</v>
      </c>
      <c r="K16" s="87">
        <v>21</v>
      </c>
      <c r="L16" s="88">
        <f>PRODUCT(K16,2)</f>
        <v>42</v>
      </c>
      <c r="M16" s="87"/>
      <c r="N16" s="87"/>
      <c r="O16" s="87"/>
      <c r="P16" s="87"/>
      <c r="Q16" s="87"/>
      <c r="R16" s="87"/>
      <c r="S16" s="89">
        <f>SUM(N16,P16,R16)</f>
        <v>0</v>
      </c>
      <c r="T16" s="88">
        <f>PRODUCT(S16,1.5)</f>
        <v>0</v>
      </c>
      <c r="U16" s="73">
        <v>22</v>
      </c>
      <c r="V16" s="74">
        <v>23</v>
      </c>
      <c r="W16" s="73">
        <v>18</v>
      </c>
      <c r="X16" s="74">
        <v>27</v>
      </c>
      <c r="Y16" s="107">
        <v>7</v>
      </c>
      <c r="Z16" s="76">
        <v>262</v>
      </c>
      <c r="AA16" s="72">
        <f t="shared" si="0"/>
        <v>312</v>
      </c>
      <c r="AB16" s="71">
        <f t="shared" si="1"/>
        <v>468</v>
      </c>
      <c r="AC16" s="77">
        <f t="shared" si="2"/>
        <v>846</v>
      </c>
    </row>
    <row r="17" spans="1:29">
      <c r="A17" s="252">
        <v>13</v>
      </c>
      <c r="B17" s="78" t="s">
        <v>33</v>
      </c>
      <c r="C17" s="78" t="s">
        <v>24</v>
      </c>
      <c r="D17" s="78" t="s">
        <v>111</v>
      </c>
      <c r="E17" s="69">
        <v>38541</v>
      </c>
      <c r="F17" s="69" t="s">
        <v>108</v>
      </c>
      <c r="G17" s="70">
        <v>13</v>
      </c>
      <c r="H17" s="70">
        <v>69</v>
      </c>
      <c r="I17" s="71">
        <f>PRODUCT(H17,2)</f>
        <v>138</v>
      </c>
      <c r="J17" s="70">
        <v>23</v>
      </c>
      <c r="K17" s="70">
        <v>22</v>
      </c>
      <c r="L17" s="71">
        <f>PRODUCT(K17,2)</f>
        <v>44</v>
      </c>
      <c r="M17" s="70"/>
      <c r="N17" s="70"/>
      <c r="O17" s="70">
        <v>26</v>
      </c>
      <c r="P17" s="70">
        <v>19</v>
      </c>
      <c r="Q17" s="70">
        <v>22</v>
      </c>
      <c r="R17" s="70">
        <v>23</v>
      </c>
      <c r="S17" s="72">
        <f>SUM(N17,P17,R17)</f>
        <v>42</v>
      </c>
      <c r="T17" s="71">
        <f>PRODUCT(S17,1.5)</f>
        <v>63</v>
      </c>
      <c r="U17" s="73">
        <v>24</v>
      </c>
      <c r="V17" s="74">
        <v>21</v>
      </c>
      <c r="W17" s="73">
        <v>11</v>
      </c>
      <c r="X17" s="74">
        <v>107</v>
      </c>
      <c r="Y17" s="75">
        <v>12</v>
      </c>
      <c r="Z17" s="76">
        <v>86</v>
      </c>
      <c r="AA17" s="72">
        <f t="shared" si="0"/>
        <v>214</v>
      </c>
      <c r="AB17" s="71">
        <f t="shared" si="1"/>
        <v>321</v>
      </c>
      <c r="AC17" s="77">
        <f t="shared" si="2"/>
        <v>566</v>
      </c>
    </row>
    <row r="18" spans="1:29">
      <c r="A18" s="252">
        <v>14</v>
      </c>
      <c r="B18" s="78" t="s">
        <v>32</v>
      </c>
      <c r="C18" s="78" t="s">
        <v>16</v>
      </c>
      <c r="D18" s="78" t="s">
        <v>111</v>
      </c>
      <c r="E18" s="69">
        <v>38701</v>
      </c>
      <c r="F18" s="69" t="s">
        <v>108</v>
      </c>
      <c r="G18" s="80">
        <v>8</v>
      </c>
      <c r="H18" s="70">
        <v>210</v>
      </c>
      <c r="I18" s="71">
        <f>PRODUCT(H18,2)</f>
        <v>420</v>
      </c>
      <c r="J18" s="70">
        <v>27</v>
      </c>
      <c r="K18" s="70">
        <v>18</v>
      </c>
      <c r="L18" s="71">
        <f>PRODUCT(K18,2)</f>
        <v>36</v>
      </c>
      <c r="M18" s="70"/>
      <c r="N18" s="70"/>
      <c r="O18" s="70"/>
      <c r="P18" s="70"/>
      <c r="Q18" s="70"/>
      <c r="R18" s="70"/>
      <c r="S18" s="72">
        <f>SUM(N18,P18,R18)</f>
        <v>0</v>
      </c>
      <c r="T18" s="71">
        <f>PRODUCT(S18,1.5)</f>
        <v>0</v>
      </c>
      <c r="U18" s="73">
        <v>21</v>
      </c>
      <c r="V18" s="74">
        <v>24</v>
      </c>
      <c r="W18" s="73">
        <v>28</v>
      </c>
      <c r="X18" s="74">
        <v>17</v>
      </c>
      <c r="Y18" s="75">
        <v>22</v>
      </c>
      <c r="Z18" s="76">
        <v>23</v>
      </c>
      <c r="AA18" s="72">
        <f t="shared" si="0"/>
        <v>64</v>
      </c>
      <c r="AB18" s="71">
        <f t="shared" si="1"/>
        <v>96</v>
      </c>
      <c r="AC18" s="77">
        <f t="shared" si="2"/>
        <v>552</v>
      </c>
    </row>
    <row r="19" spans="1:29">
      <c r="A19" s="252">
        <v>15</v>
      </c>
      <c r="B19" s="83" t="s">
        <v>21</v>
      </c>
      <c r="C19" s="83" t="s">
        <v>9</v>
      </c>
      <c r="D19" s="83" t="s">
        <v>111</v>
      </c>
      <c r="E19" s="94">
        <v>38404</v>
      </c>
      <c r="F19" s="85" t="s">
        <v>107</v>
      </c>
      <c r="G19" s="87">
        <v>12</v>
      </c>
      <c r="H19" s="87">
        <v>86</v>
      </c>
      <c r="I19" s="88">
        <f>PRODUCT(H19,2)</f>
        <v>172</v>
      </c>
      <c r="J19" s="87"/>
      <c r="K19" s="87">
        <v>0</v>
      </c>
      <c r="L19" s="88">
        <f>PRODUCT(K19,2)</f>
        <v>0</v>
      </c>
      <c r="M19" s="87">
        <v>27</v>
      </c>
      <c r="N19" s="87">
        <v>18</v>
      </c>
      <c r="O19" s="87">
        <v>24</v>
      </c>
      <c r="P19" s="87">
        <v>21</v>
      </c>
      <c r="Q19" s="87">
        <v>27</v>
      </c>
      <c r="R19" s="87">
        <v>18</v>
      </c>
      <c r="S19" s="89">
        <f>SUM(N19,P19,R19)</f>
        <v>57</v>
      </c>
      <c r="T19" s="88">
        <f>PRODUCT(S19,1.5)</f>
        <v>85.5</v>
      </c>
      <c r="U19" s="73">
        <v>17</v>
      </c>
      <c r="V19" s="74">
        <v>28</v>
      </c>
      <c r="W19" s="73">
        <v>19</v>
      </c>
      <c r="X19" s="74">
        <v>26</v>
      </c>
      <c r="Y19" s="75">
        <v>14</v>
      </c>
      <c r="Z19" s="76">
        <v>55</v>
      </c>
      <c r="AA19" s="72">
        <f t="shared" si="0"/>
        <v>109</v>
      </c>
      <c r="AB19" s="88">
        <f t="shared" si="1"/>
        <v>163.5</v>
      </c>
      <c r="AC19" s="77">
        <f t="shared" si="2"/>
        <v>421</v>
      </c>
    </row>
    <row r="20" spans="1:29">
      <c r="A20" s="252">
        <v>16</v>
      </c>
      <c r="B20" s="78" t="s">
        <v>118</v>
      </c>
      <c r="C20" s="90" t="s">
        <v>13</v>
      </c>
      <c r="D20" s="78" t="s">
        <v>111</v>
      </c>
      <c r="E20" s="68" t="s">
        <v>121</v>
      </c>
      <c r="F20" s="69" t="s">
        <v>108</v>
      </c>
      <c r="G20" s="91"/>
      <c r="H20" s="91"/>
      <c r="I20" s="91"/>
      <c r="J20" s="91"/>
      <c r="K20" s="91"/>
      <c r="L20" s="91"/>
      <c r="M20" s="92"/>
      <c r="N20" s="92"/>
      <c r="O20" s="92"/>
      <c r="P20" s="92"/>
      <c r="Q20" s="92"/>
      <c r="R20" s="92"/>
      <c r="S20" s="91"/>
      <c r="T20" s="91"/>
      <c r="U20" s="73">
        <v>12</v>
      </c>
      <c r="V20" s="74">
        <v>86</v>
      </c>
      <c r="W20" s="73">
        <v>12</v>
      </c>
      <c r="X20" s="74">
        <v>86</v>
      </c>
      <c r="Y20" s="75">
        <v>13</v>
      </c>
      <c r="Z20" s="76">
        <v>69</v>
      </c>
      <c r="AA20" s="72">
        <f t="shared" si="0"/>
        <v>241</v>
      </c>
      <c r="AB20" s="71">
        <f t="shared" si="1"/>
        <v>361.5</v>
      </c>
      <c r="AC20" s="77">
        <f t="shared" si="2"/>
        <v>361.5</v>
      </c>
    </row>
    <row r="21" spans="1:29">
      <c r="A21" s="252">
        <v>17</v>
      </c>
      <c r="B21" s="78" t="s">
        <v>120</v>
      </c>
      <c r="C21" s="90" t="s">
        <v>17</v>
      </c>
      <c r="D21" s="78" t="s">
        <v>111</v>
      </c>
      <c r="E21" s="68">
        <v>38909</v>
      </c>
      <c r="F21" s="69" t="s">
        <v>108</v>
      </c>
      <c r="G21" s="91"/>
      <c r="H21" s="91"/>
      <c r="I21" s="91"/>
      <c r="J21" s="91"/>
      <c r="K21" s="91"/>
      <c r="L21" s="91"/>
      <c r="M21" s="92"/>
      <c r="N21" s="92"/>
      <c r="O21" s="92"/>
      <c r="P21" s="92"/>
      <c r="Q21" s="92"/>
      <c r="R21" s="92"/>
      <c r="S21" s="91"/>
      <c r="T21" s="91"/>
      <c r="U21" s="73">
        <v>23</v>
      </c>
      <c r="V21" s="74">
        <v>22</v>
      </c>
      <c r="W21" s="95"/>
      <c r="X21" s="95"/>
      <c r="Y21" s="107">
        <v>8</v>
      </c>
      <c r="Z21" s="76">
        <v>210</v>
      </c>
      <c r="AA21" s="72">
        <f t="shared" si="0"/>
        <v>232</v>
      </c>
      <c r="AB21" s="88">
        <f t="shared" si="1"/>
        <v>348</v>
      </c>
      <c r="AC21" s="77">
        <f t="shared" si="2"/>
        <v>348</v>
      </c>
    </row>
    <row r="22" spans="1:29">
      <c r="A22" s="252">
        <v>18</v>
      </c>
      <c r="B22" s="78" t="s">
        <v>117</v>
      </c>
      <c r="C22" s="90" t="s">
        <v>24</v>
      </c>
      <c r="D22" s="78" t="s">
        <v>111</v>
      </c>
      <c r="E22" s="68">
        <v>39451</v>
      </c>
      <c r="F22" s="69" t="s">
        <v>122</v>
      </c>
      <c r="G22" s="91"/>
      <c r="H22" s="91"/>
      <c r="I22" s="91"/>
      <c r="J22" s="91"/>
      <c r="K22" s="91"/>
      <c r="L22" s="91"/>
      <c r="M22" s="92"/>
      <c r="N22" s="92"/>
      <c r="O22" s="92"/>
      <c r="P22" s="92"/>
      <c r="Q22" s="92"/>
      <c r="R22" s="92"/>
      <c r="S22" s="91"/>
      <c r="T22" s="91"/>
      <c r="U22" s="73">
        <v>10</v>
      </c>
      <c r="V22" s="74">
        <v>134</v>
      </c>
      <c r="W22" s="73">
        <v>13</v>
      </c>
      <c r="X22" s="74">
        <v>69</v>
      </c>
      <c r="Y22" s="75">
        <v>19</v>
      </c>
      <c r="Z22" s="76">
        <v>26</v>
      </c>
      <c r="AA22" s="72">
        <f t="shared" si="0"/>
        <v>229</v>
      </c>
      <c r="AB22" s="71">
        <f t="shared" si="1"/>
        <v>343.5</v>
      </c>
      <c r="AC22" s="77">
        <f t="shared" si="2"/>
        <v>343.5</v>
      </c>
    </row>
    <row r="23" spans="1:29">
      <c r="A23" s="252">
        <v>19</v>
      </c>
      <c r="B23" s="78" t="s">
        <v>38</v>
      </c>
      <c r="C23" s="78" t="s">
        <v>11</v>
      </c>
      <c r="D23" s="78" t="s">
        <v>111</v>
      </c>
      <c r="E23" s="69">
        <v>38752</v>
      </c>
      <c r="F23" s="69" t="s">
        <v>108</v>
      </c>
      <c r="G23" s="70">
        <v>14</v>
      </c>
      <c r="H23" s="70">
        <v>55</v>
      </c>
      <c r="I23" s="71">
        <f t="shared" ref="I23:I35" si="3">PRODUCT(H23,2)</f>
        <v>110</v>
      </c>
      <c r="J23" s="70">
        <v>33</v>
      </c>
      <c r="K23" s="70">
        <v>12</v>
      </c>
      <c r="L23" s="71">
        <f t="shared" ref="L23:L35" si="4">PRODUCT(K23,2)</f>
        <v>24</v>
      </c>
      <c r="M23" s="70">
        <v>28</v>
      </c>
      <c r="N23" s="70">
        <v>17</v>
      </c>
      <c r="O23" s="70">
        <v>25</v>
      </c>
      <c r="P23" s="70">
        <v>20</v>
      </c>
      <c r="Q23" s="70">
        <v>19</v>
      </c>
      <c r="R23" s="70">
        <v>26</v>
      </c>
      <c r="S23" s="72">
        <f t="shared" ref="S23:S35" si="5">SUM(N23,P23,R23)</f>
        <v>63</v>
      </c>
      <c r="T23" s="71">
        <f t="shared" ref="T23:T35" si="6">PRODUCT(S23,1.5)</f>
        <v>94.5</v>
      </c>
      <c r="U23" s="73">
        <v>18</v>
      </c>
      <c r="V23" s="74">
        <v>27</v>
      </c>
      <c r="W23" s="73">
        <v>21</v>
      </c>
      <c r="X23" s="74">
        <v>24</v>
      </c>
      <c r="Y23" s="75">
        <v>20</v>
      </c>
      <c r="Z23" s="76">
        <v>25</v>
      </c>
      <c r="AA23" s="72">
        <f t="shared" si="0"/>
        <v>76</v>
      </c>
      <c r="AB23" s="71">
        <f t="shared" si="1"/>
        <v>114</v>
      </c>
      <c r="AC23" s="77">
        <f t="shared" si="2"/>
        <v>342.5</v>
      </c>
    </row>
    <row r="24" spans="1:29">
      <c r="A24" s="252">
        <v>20</v>
      </c>
      <c r="B24" s="78" t="s">
        <v>25</v>
      </c>
      <c r="C24" s="78" t="s">
        <v>16</v>
      </c>
      <c r="D24" s="78" t="s">
        <v>111</v>
      </c>
      <c r="E24" s="79">
        <v>38680</v>
      </c>
      <c r="F24" s="69" t="s">
        <v>108</v>
      </c>
      <c r="G24" s="70">
        <v>15</v>
      </c>
      <c r="H24" s="70">
        <v>44</v>
      </c>
      <c r="I24" s="71">
        <f t="shared" si="3"/>
        <v>88</v>
      </c>
      <c r="J24" s="70">
        <v>30</v>
      </c>
      <c r="K24" s="70">
        <v>15</v>
      </c>
      <c r="L24" s="71">
        <f t="shared" si="4"/>
        <v>30</v>
      </c>
      <c r="M24" s="70"/>
      <c r="N24" s="70"/>
      <c r="O24" s="70"/>
      <c r="P24" s="70"/>
      <c r="Q24" s="70"/>
      <c r="R24" s="70"/>
      <c r="S24" s="72">
        <f t="shared" si="5"/>
        <v>0</v>
      </c>
      <c r="T24" s="71">
        <f t="shared" si="6"/>
        <v>0</v>
      </c>
      <c r="U24" s="73">
        <v>14</v>
      </c>
      <c r="V24" s="74">
        <v>55</v>
      </c>
      <c r="W24" s="73">
        <v>20</v>
      </c>
      <c r="X24" s="74">
        <v>25</v>
      </c>
      <c r="Y24" s="75">
        <v>15</v>
      </c>
      <c r="Z24" s="76">
        <v>44</v>
      </c>
      <c r="AA24" s="72">
        <f t="shared" si="0"/>
        <v>124</v>
      </c>
      <c r="AB24" s="71">
        <f t="shared" si="1"/>
        <v>186</v>
      </c>
      <c r="AC24" s="77">
        <f t="shared" si="2"/>
        <v>304</v>
      </c>
    </row>
    <row r="25" spans="1:29" s="32" customFormat="1">
      <c r="A25" s="254">
        <v>21</v>
      </c>
      <c r="B25" s="78" t="s">
        <v>28</v>
      </c>
      <c r="C25" s="78" t="s">
        <v>17</v>
      </c>
      <c r="D25" s="78" t="s">
        <v>111</v>
      </c>
      <c r="E25" s="69">
        <v>38852</v>
      </c>
      <c r="F25" s="69" t="s">
        <v>108</v>
      </c>
      <c r="G25" s="70">
        <v>21</v>
      </c>
      <c r="H25" s="70">
        <v>24</v>
      </c>
      <c r="I25" s="71">
        <f t="shared" si="3"/>
        <v>48</v>
      </c>
      <c r="J25" s="70">
        <v>38</v>
      </c>
      <c r="K25" s="70">
        <v>7</v>
      </c>
      <c r="L25" s="71">
        <f t="shared" si="4"/>
        <v>14</v>
      </c>
      <c r="M25" s="70">
        <v>32</v>
      </c>
      <c r="N25" s="70">
        <v>13</v>
      </c>
      <c r="O25" s="70">
        <v>30</v>
      </c>
      <c r="P25" s="70">
        <v>15</v>
      </c>
      <c r="Q25" s="70">
        <v>31</v>
      </c>
      <c r="R25" s="70">
        <v>14</v>
      </c>
      <c r="S25" s="72">
        <f t="shared" si="5"/>
        <v>42</v>
      </c>
      <c r="T25" s="71">
        <f t="shared" si="6"/>
        <v>63</v>
      </c>
      <c r="U25" s="73">
        <v>28</v>
      </c>
      <c r="V25" s="74">
        <v>17</v>
      </c>
      <c r="W25" s="73">
        <v>14</v>
      </c>
      <c r="X25" s="74">
        <v>55</v>
      </c>
      <c r="Y25" s="75">
        <v>25</v>
      </c>
      <c r="Z25" s="76">
        <v>20</v>
      </c>
      <c r="AA25" s="72">
        <f t="shared" si="0"/>
        <v>92</v>
      </c>
      <c r="AB25" s="71">
        <f t="shared" si="1"/>
        <v>138</v>
      </c>
      <c r="AC25" s="77">
        <f t="shared" si="2"/>
        <v>263</v>
      </c>
    </row>
    <row r="26" spans="1:29">
      <c r="A26" s="252">
        <v>22</v>
      </c>
      <c r="B26" s="78" t="s">
        <v>45</v>
      </c>
      <c r="C26" s="78" t="s">
        <v>39</v>
      </c>
      <c r="D26" s="78" t="s">
        <v>111</v>
      </c>
      <c r="E26" s="79">
        <v>38551</v>
      </c>
      <c r="F26" s="69" t="s">
        <v>108</v>
      </c>
      <c r="G26" s="70">
        <v>22</v>
      </c>
      <c r="H26" s="70">
        <v>23</v>
      </c>
      <c r="I26" s="71">
        <f t="shared" si="3"/>
        <v>46</v>
      </c>
      <c r="J26" s="70"/>
      <c r="K26" s="70">
        <v>0</v>
      </c>
      <c r="L26" s="71">
        <f t="shared" si="4"/>
        <v>0</v>
      </c>
      <c r="M26" s="70">
        <v>31</v>
      </c>
      <c r="N26" s="70">
        <v>14</v>
      </c>
      <c r="O26" s="70">
        <v>27</v>
      </c>
      <c r="P26" s="70">
        <v>18</v>
      </c>
      <c r="Q26" s="70">
        <v>30</v>
      </c>
      <c r="R26" s="70">
        <v>15</v>
      </c>
      <c r="S26" s="72">
        <f t="shared" si="5"/>
        <v>47</v>
      </c>
      <c r="T26" s="71">
        <f t="shared" si="6"/>
        <v>70.5</v>
      </c>
      <c r="U26" s="73">
        <v>29</v>
      </c>
      <c r="V26" s="74">
        <v>16</v>
      </c>
      <c r="W26" s="73">
        <v>17</v>
      </c>
      <c r="X26" s="74">
        <v>28</v>
      </c>
      <c r="Y26" s="75">
        <v>26</v>
      </c>
      <c r="Z26" s="76">
        <v>19</v>
      </c>
      <c r="AA26" s="72">
        <f t="shared" si="0"/>
        <v>63</v>
      </c>
      <c r="AB26" s="71">
        <f t="shared" si="1"/>
        <v>94.5</v>
      </c>
      <c r="AC26" s="77">
        <f t="shared" si="2"/>
        <v>211</v>
      </c>
    </row>
    <row r="27" spans="1:29">
      <c r="A27" s="252">
        <v>23</v>
      </c>
      <c r="B27" s="78" t="s">
        <v>81</v>
      </c>
      <c r="C27" s="78" t="s">
        <v>24</v>
      </c>
      <c r="D27" s="78" t="s">
        <v>111</v>
      </c>
      <c r="E27" s="79">
        <v>38676</v>
      </c>
      <c r="F27" s="69" t="s">
        <v>108</v>
      </c>
      <c r="G27" s="70">
        <v>17</v>
      </c>
      <c r="H27" s="70">
        <v>28</v>
      </c>
      <c r="I27" s="71">
        <f t="shared" si="3"/>
        <v>56</v>
      </c>
      <c r="J27" s="70">
        <v>26</v>
      </c>
      <c r="K27" s="70">
        <v>19</v>
      </c>
      <c r="L27" s="71">
        <f t="shared" si="4"/>
        <v>38</v>
      </c>
      <c r="M27" s="70"/>
      <c r="N27" s="70"/>
      <c r="O27" s="70"/>
      <c r="P27" s="70"/>
      <c r="Q27" s="70"/>
      <c r="R27" s="70"/>
      <c r="S27" s="72">
        <f t="shared" si="5"/>
        <v>0</v>
      </c>
      <c r="T27" s="71">
        <f t="shared" si="6"/>
        <v>0</v>
      </c>
      <c r="U27" s="73">
        <v>19</v>
      </c>
      <c r="V27" s="74">
        <v>26</v>
      </c>
      <c r="W27" s="73">
        <v>25</v>
      </c>
      <c r="X27" s="74">
        <v>20</v>
      </c>
      <c r="Y27" s="75">
        <v>17</v>
      </c>
      <c r="Z27" s="76">
        <v>28</v>
      </c>
      <c r="AA27" s="72">
        <f t="shared" si="0"/>
        <v>74</v>
      </c>
      <c r="AB27" s="71">
        <f t="shared" si="1"/>
        <v>111</v>
      </c>
      <c r="AC27" s="77">
        <f t="shared" si="2"/>
        <v>205</v>
      </c>
    </row>
    <row r="28" spans="1:29" s="32" customFormat="1">
      <c r="A28" s="254">
        <v>24</v>
      </c>
      <c r="B28" s="83" t="s">
        <v>30</v>
      </c>
      <c r="C28" s="83" t="s">
        <v>24</v>
      </c>
      <c r="D28" s="83" t="s">
        <v>111</v>
      </c>
      <c r="E28" s="94">
        <v>38170</v>
      </c>
      <c r="F28" s="85" t="s">
        <v>107</v>
      </c>
      <c r="G28" s="87">
        <v>20</v>
      </c>
      <c r="H28" s="87">
        <v>25</v>
      </c>
      <c r="I28" s="88">
        <f t="shared" si="3"/>
        <v>50</v>
      </c>
      <c r="J28" s="87">
        <v>34</v>
      </c>
      <c r="K28" s="87">
        <v>11</v>
      </c>
      <c r="L28" s="88">
        <f t="shared" si="4"/>
        <v>22</v>
      </c>
      <c r="M28" s="87"/>
      <c r="N28" s="87"/>
      <c r="O28" s="87"/>
      <c r="P28" s="87"/>
      <c r="Q28" s="87"/>
      <c r="R28" s="87"/>
      <c r="S28" s="89">
        <f t="shared" si="5"/>
        <v>0</v>
      </c>
      <c r="T28" s="88">
        <f t="shared" si="6"/>
        <v>0</v>
      </c>
      <c r="U28" s="73">
        <v>27</v>
      </c>
      <c r="V28" s="74">
        <v>18</v>
      </c>
      <c r="W28" s="73">
        <v>15</v>
      </c>
      <c r="X28" s="74">
        <v>44</v>
      </c>
      <c r="Y28" s="75">
        <v>21</v>
      </c>
      <c r="Z28" s="76">
        <v>24</v>
      </c>
      <c r="AA28" s="72">
        <f t="shared" si="0"/>
        <v>86</v>
      </c>
      <c r="AB28" s="71">
        <f t="shared" si="1"/>
        <v>129</v>
      </c>
      <c r="AC28" s="77">
        <f t="shared" si="2"/>
        <v>201</v>
      </c>
    </row>
    <row r="29" spans="1:29">
      <c r="A29" s="252">
        <v>25</v>
      </c>
      <c r="B29" s="78" t="s">
        <v>40</v>
      </c>
      <c r="C29" s="78" t="s">
        <v>13</v>
      </c>
      <c r="D29" s="78" t="s">
        <v>111</v>
      </c>
      <c r="E29" s="69">
        <v>38659</v>
      </c>
      <c r="F29" s="69" t="s">
        <v>108</v>
      </c>
      <c r="G29" s="70">
        <v>24</v>
      </c>
      <c r="H29" s="70">
        <v>21</v>
      </c>
      <c r="I29" s="71">
        <f t="shared" si="3"/>
        <v>42</v>
      </c>
      <c r="J29" s="70"/>
      <c r="K29" s="70">
        <v>0</v>
      </c>
      <c r="L29" s="71">
        <f t="shared" si="4"/>
        <v>0</v>
      </c>
      <c r="M29" s="70">
        <v>25</v>
      </c>
      <c r="N29" s="70">
        <v>20</v>
      </c>
      <c r="O29" s="70">
        <v>28</v>
      </c>
      <c r="P29" s="70">
        <v>17</v>
      </c>
      <c r="Q29" s="70">
        <v>37</v>
      </c>
      <c r="R29" s="70">
        <v>8</v>
      </c>
      <c r="S29" s="72">
        <f t="shared" si="5"/>
        <v>45</v>
      </c>
      <c r="T29" s="71">
        <f t="shared" si="6"/>
        <v>67.5</v>
      </c>
      <c r="U29" s="73">
        <v>25</v>
      </c>
      <c r="V29" s="74">
        <v>20</v>
      </c>
      <c r="W29" s="73">
        <v>22</v>
      </c>
      <c r="X29" s="74">
        <v>23</v>
      </c>
      <c r="Y29" s="75">
        <v>28</v>
      </c>
      <c r="Z29" s="76">
        <v>17</v>
      </c>
      <c r="AA29" s="72">
        <f t="shared" si="0"/>
        <v>60</v>
      </c>
      <c r="AB29" s="71">
        <f t="shared" si="1"/>
        <v>90</v>
      </c>
      <c r="AC29" s="77">
        <f t="shared" si="2"/>
        <v>199.5</v>
      </c>
    </row>
    <row r="30" spans="1:29" s="32" customFormat="1">
      <c r="A30" s="254">
        <v>26</v>
      </c>
      <c r="B30" s="78" t="s">
        <v>90</v>
      </c>
      <c r="C30" s="78" t="s">
        <v>27</v>
      </c>
      <c r="D30" s="78" t="s">
        <v>111</v>
      </c>
      <c r="E30" s="68">
        <v>38787</v>
      </c>
      <c r="F30" s="69" t="s">
        <v>108</v>
      </c>
      <c r="G30" s="70">
        <v>23</v>
      </c>
      <c r="H30" s="70">
        <v>22</v>
      </c>
      <c r="I30" s="71">
        <f t="shared" si="3"/>
        <v>44</v>
      </c>
      <c r="J30" s="70"/>
      <c r="K30" s="70">
        <v>0</v>
      </c>
      <c r="L30" s="71">
        <f t="shared" si="4"/>
        <v>0</v>
      </c>
      <c r="M30" s="70">
        <v>24</v>
      </c>
      <c r="N30" s="70">
        <v>21</v>
      </c>
      <c r="O30" s="70">
        <v>31</v>
      </c>
      <c r="P30" s="70">
        <v>14</v>
      </c>
      <c r="Q30" s="70">
        <v>35</v>
      </c>
      <c r="R30" s="70">
        <v>10</v>
      </c>
      <c r="S30" s="72">
        <f t="shared" si="5"/>
        <v>45</v>
      </c>
      <c r="T30" s="71">
        <f t="shared" si="6"/>
        <v>67.5</v>
      </c>
      <c r="U30" s="73">
        <v>26</v>
      </c>
      <c r="V30" s="74">
        <v>19</v>
      </c>
      <c r="W30" s="73">
        <v>27</v>
      </c>
      <c r="X30" s="74">
        <v>18</v>
      </c>
      <c r="Y30" s="75">
        <v>24</v>
      </c>
      <c r="Z30" s="76">
        <v>21</v>
      </c>
      <c r="AA30" s="72">
        <f t="shared" si="0"/>
        <v>58</v>
      </c>
      <c r="AB30" s="71">
        <f t="shared" si="1"/>
        <v>87</v>
      </c>
      <c r="AC30" s="77">
        <f t="shared" si="2"/>
        <v>198.5</v>
      </c>
    </row>
    <row r="31" spans="1:29">
      <c r="A31" s="252">
        <v>27</v>
      </c>
      <c r="B31" s="83" t="s">
        <v>92</v>
      </c>
      <c r="C31" s="83" t="s">
        <v>14</v>
      </c>
      <c r="D31" s="83" t="s">
        <v>111</v>
      </c>
      <c r="E31" s="96">
        <v>38317</v>
      </c>
      <c r="F31" s="85" t="s">
        <v>107</v>
      </c>
      <c r="G31" s="87">
        <v>27</v>
      </c>
      <c r="H31" s="87">
        <v>18</v>
      </c>
      <c r="I31" s="88">
        <f t="shared" si="3"/>
        <v>36</v>
      </c>
      <c r="J31" s="87"/>
      <c r="K31" s="87">
        <v>0</v>
      </c>
      <c r="L31" s="88">
        <f t="shared" si="4"/>
        <v>0</v>
      </c>
      <c r="M31" s="87"/>
      <c r="N31" s="87"/>
      <c r="O31" s="87"/>
      <c r="P31" s="87"/>
      <c r="Q31" s="87"/>
      <c r="R31" s="87"/>
      <c r="S31" s="89">
        <f t="shared" si="5"/>
        <v>0</v>
      </c>
      <c r="T31" s="88">
        <f t="shared" si="6"/>
        <v>0</v>
      </c>
      <c r="U31" s="73">
        <v>15</v>
      </c>
      <c r="V31" s="74">
        <v>44</v>
      </c>
      <c r="W31" s="73">
        <v>23</v>
      </c>
      <c r="X31" s="74">
        <v>22</v>
      </c>
      <c r="Y31" s="75">
        <v>23</v>
      </c>
      <c r="Z31" s="76">
        <v>22</v>
      </c>
      <c r="AA31" s="72">
        <f t="shared" si="0"/>
        <v>88</v>
      </c>
      <c r="AB31" s="71">
        <f t="shared" si="1"/>
        <v>132</v>
      </c>
      <c r="AC31" s="77">
        <f t="shared" si="2"/>
        <v>168</v>
      </c>
    </row>
    <row r="32" spans="1:29" s="32" customFormat="1">
      <c r="A32" s="254">
        <v>28</v>
      </c>
      <c r="B32" s="83" t="s">
        <v>44</v>
      </c>
      <c r="C32" s="83" t="s">
        <v>14</v>
      </c>
      <c r="D32" s="83" t="s">
        <v>111</v>
      </c>
      <c r="E32" s="84">
        <v>38479</v>
      </c>
      <c r="F32" s="85" t="s">
        <v>107</v>
      </c>
      <c r="G32" s="87">
        <v>29</v>
      </c>
      <c r="H32" s="87">
        <v>16</v>
      </c>
      <c r="I32" s="88">
        <f t="shared" si="3"/>
        <v>32</v>
      </c>
      <c r="J32" s="87">
        <v>35</v>
      </c>
      <c r="K32" s="87">
        <v>10</v>
      </c>
      <c r="L32" s="88">
        <f t="shared" si="4"/>
        <v>20</v>
      </c>
      <c r="M32" s="87"/>
      <c r="N32" s="87"/>
      <c r="O32" s="87"/>
      <c r="P32" s="87"/>
      <c r="Q32" s="87"/>
      <c r="R32" s="87"/>
      <c r="S32" s="89">
        <f t="shared" si="5"/>
        <v>0</v>
      </c>
      <c r="T32" s="88">
        <f t="shared" si="6"/>
        <v>0</v>
      </c>
      <c r="U32" s="73">
        <v>20</v>
      </c>
      <c r="V32" s="74">
        <v>25</v>
      </c>
      <c r="W32" s="73">
        <v>24</v>
      </c>
      <c r="X32" s="74">
        <v>21</v>
      </c>
      <c r="Y32" s="75">
        <v>29</v>
      </c>
      <c r="Z32" s="76">
        <v>16</v>
      </c>
      <c r="AA32" s="72">
        <f t="shared" si="0"/>
        <v>62</v>
      </c>
      <c r="AB32" s="71">
        <f t="shared" si="1"/>
        <v>93</v>
      </c>
      <c r="AC32" s="77">
        <f t="shared" si="2"/>
        <v>145</v>
      </c>
    </row>
    <row r="33" spans="1:29" s="32" customFormat="1">
      <c r="A33" s="254">
        <v>29</v>
      </c>
      <c r="B33" s="78" t="s">
        <v>29</v>
      </c>
      <c r="C33" s="78" t="s">
        <v>27</v>
      </c>
      <c r="D33" s="78" t="s">
        <v>111</v>
      </c>
      <c r="E33" s="79">
        <v>38581</v>
      </c>
      <c r="F33" s="69" t="s">
        <v>108</v>
      </c>
      <c r="G33" s="70">
        <v>16</v>
      </c>
      <c r="H33" s="70">
        <v>35</v>
      </c>
      <c r="I33" s="71">
        <f t="shared" si="3"/>
        <v>70</v>
      </c>
      <c r="J33" s="70"/>
      <c r="K33" s="70">
        <v>0</v>
      </c>
      <c r="L33" s="71">
        <f t="shared" si="4"/>
        <v>0</v>
      </c>
      <c r="M33" s="70">
        <v>33</v>
      </c>
      <c r="N33" s="70">
        <v>12</v>
      </c>
      <c r="O33" s="70">
        <v>29</v>
      </c>
      <c r="P33" s="70">
        <v>16</v>
      </c>
      <c r="Q33" s="70">
        <v>29</v>
      </c>
      <c r="R33" s="70">
        <v>16</v>
      </c>
      <c r="S33" s="72">
        <f t="shared" si="5"/>
        <v>44</v>
      </c>
      <c r="T33" s="71">
        <f t="shared" si="6"/>
        <v>66</v>
      </c>
      <c r="U33" s="95"/>
      <c r="V33" s="95"/>
      <c r="W33" s="95"/>
      <c r="X33" s="95"/>
      <c r="Y33" s="95"/>
      <c r="Z33" s="95"/>
      <c r="AA33" s="72">
        <f t="shared" si="0"/>
        <v>0</v>
      </c>
      <c r="AB33" s="71">
        <f t="shared" si="1"/>
        <v>0</v>
      </c>
      <c r="AC33" s="77">
        <f t="shared" si="2"/>
        <v>136</v>
      </c>
    </row>
    <row r="34" spans="1:29">
      <c r="A34" s="252">
        <v>30</v>
      </c>
      <c r="B34" s="83" t="s">
        <v>22</v>
      </c>
      <c r="C34" s="83" t="s">
        <v>16</v>
      </c>
      <c r="D34" s="83" t="s">
        <v>111</v>
      </c>
      <c r="E34" s="84">
        <v>38318</v>
      </c>
      <c r="F34" s="85" t="s">
        <v>107</v>
      </c>
      <c r="G34" s="87">
        <v>26</v>
      </c>
      <c r="H34" s="87">
        <v>19</v>
      </c>
      <c r="I34" s="88">
        <f t="shared" si="3"/>
        <v>38</v>
      </c>
      <c r="J34" s="87"/>
      <c r="K34" s="87">
        <v>0</v>
      </c>
      <c r="L34" s="88">
        <f t="shared" si="4"/>
        <v>0</v>
      </c>
      <c r="M34" s="87"/>
      <c r="N34" s="87"/>
      <c r="O34" s="87"/>
      <c r="P34" s="87"/>
      <c r="Q34" s="87"/>
      <c r="R34" s="87"/>
      <c r="S34" s="89">
        <f t="shared" si="5"/>
        <v>0</v>
      </c>
      <c r="T34" s="88">
        <f t="shared" si="6"/>
        <v>0</v>
      </c>
      <c r="U34" s="73">
        <v>30</v>
      </c>
      <c r="V34" s="74">
        <v>15</v>
      </c>
      <c r="W34" s="73">
        <v>26</v>
      </c>
      <c r="X34" s="74">
        <v>19</v>
      </c>
      <c r="Y34" s="75">
        <v>27</v>
      </c>
      <c r="Z34" s="76">
        <v>18</v>
      </c>
      <c r="AA34" s="72">
        <f t="shared" si="0"/>
        <v>52</v>
      </c>
      <c r="AB34" s="71">
        <f t="shared" si="1"/>
        <v>78</v>
      </c>
      <c r="AC34" s="77">
        <f t="shared" si="2"/>
        <v>116</v>
      </c>
    </row>
    <row r="35" spans="1:29">
      <c r="A35" s="252">
        <v>31</v>
      </c>
      <c r="B35" s="83" t="s">
        <v>10</v>
      </c>
      <c r="C35" s="83" t="s">
        <v>11</v>
      </c>
      <c r="D35" s="83" t="s">
        <v>111</v>
      </c>
      <c r="E35" s="84">
        <v>38379</v>
      </c>
      <c r="F35" s="85" t="s">
        <v>107</v>
      </c>
      <c r="G35" s="87">
        <v>19</v>
      </c>
      <c r="H35" s="87">
        <v>26</v>
      </c>
      <c r="I35" s="88">
        <f t="shared" si="3"/>
        <v>52</v>
      </c>
      <c r="J35" s="87">
        <v>40</v>
      </c>
      <c r="K35" s="87">
        <v>5</v>
      </c>
      <c r="L35" s="88">
        <f t="shared" si="4"/>
        <v>10</v>
      </c>
      <c r="M35" s="87">
        <v>37</v>
      </c>
      <c r="N35" s="87">
        <v>8</v>
      </c>
      <c r="O35" s="87">
        <v>34</v>
      </c>
      <c r="P35" s="87">
        <v>11</v>
      </c>
      <c r="Q35" s="87">
        <v>34</v>
      </c>
      <c r="R35" s="87">
        <v>11</v>
      </c>
      <c r="S35" s="89">
        <f t="shared" si="5"/>
        <v>30</v>
      </c>
      <c r="T35" s="88">
        <f t="shared" si="6"/>
        <v>45</v>
      </c>
      <c r="U35" s="97"/>
      <c r="V35" s="97"/>
      <c r="W35" s="97"/>
      <c r="X35" s="97"/>
      <c r="Y35" s="97"/>
      <c r="Z35" s="97"/>
      <c r="AA35" s="72">
        <f t="shared" si="0"/>
        <v>0</v>
      </c>
      <c r="AB35" s="71">
        <f t="shared" si="1"/>
        <v>0</v>
      </c>
      <c r="AC35" s="98">
        <f t="shared" si="2"/>
        <v>107</v>
      </c>
    </row>
    <row r="36" spans="1:29">
      <c r="A36" s="252">
        <v>32</v>
      </c>
      <c r="B36" s="78" t="s">
        <v>119</v>
      </c>
      <c r="C36" s="90" t="s">
        <v>24</v>
      </c>
      <c r="D36" s="78" t="s">
        <v>111</v>
      </c>
      <c r="E36" s="68">
        <v>39556</v>
      </c>
      <c r="F36" s="69" t="s">
        <v>122</v>
      </c>
      <c r="G36" s="91"/>
      <c r="H36" s="91"/>
      <c r="I36" s="91"/>
      <c r="J36" s="91"/>
      <c r="K36" s="91"/>
      <c r="L36" s="91"/>
      <c r="M36" s="92"/>
      <c r="N36" s="92"/>
      <c r="O36" s="92"/>
      <c r="P36" s="92"/>
      <c r="Q36" s="92"/>
      <c r="R36" s="92"/>
      <c r="S36" s="91"/>
      <c r="T36" s="91"/>
      <c r="U36" s="73">
        <v>13</v>
      </c>
      <c r="V36" s="74">
        <v>69</v>
      </c>
      <c r="W36" s="95"/>
      <c r="X36" s="95"/>
      <c r="Y36" s="95"/>
      <c r="Z36" s="95"/>
      <c r="AA36" s="72">
        <f t="shared" si="0"/>
        <v>69</v>
      </c>
      <c r="AB36" s="88">
        <f t="shared" si="1"/>
        <v>103.5</v>
      </c>
      <c r="AC36" s="77">
        <f t="shared" si="2"/>
        <v>103.5</v>
      </c>
    </row>
    <row r="37" spans="1:29">
      <c r="A37" s="252">
        <v>33</v>
      </c>
      <c r="B37" s="78" t="s">
        <v>89</v>
      </c>
      <c r="C37" s="78" t="s">
        <v>14</v>
      </c>
      <c r="D37" s="78" t="s">
        <v>111</v>
      </c>
      <c r="E37" s="68">
        <v>38890</v>
      </c>
      <c r="F37" s="69" t="s">
        <v>108</v>
      </c>
      <c r="G37" s="70">
        <v>25</v>
      </c>
      <c r="H37" s="70">
        <v>20</v>
      </c>
      <c r="I37" s="71">
        <f>PRODUCT(H37,2)</f>
        <v>40</v>
      </c>
      <c r="J37" s="70"/>
      <c r="K37" s="70">
        <v>0</v>
      </c>
      <c r="L37" s="71">
        <f>PRODUCT(K37,2)</f>
        <v>0</v>
      </c>
      <c r="M37" s="70"/>
      <c r="N37" s="70"/>
      <c r="O37" s="70"/>
      <c r="P37" s="70"/>
      <c r="Q37" s="70"/>
      <c r="R37" s="70"/>
      <c r="S37" s="72">
        <f>SUM(N37,P37,R37)</f>
        <v>0</v>
      </c>
      <c r="T37" s="71">
        <f>PRODUCT(S37,1.5)</f>
        <v>0</v>
      </c>
      <c r="U37" s="73">
        <v>31</v>
      </c>
      <c r="V37" s="74">
        <v>14</v>
      </c>
      <c r="W37" s="73">
        <v>28</v>
      </c>
      <c r="X37" s="74">
        <v>17</v>
      </c>
      <c r="Y37" s="95"/>
      <c r="Z37" s="95"/>
      <c r="AA37" s="72">
        <f t="shared" si="0"/>
        <v>31</v>
      </c>
      <c r="AB37" s="88">
        <f t="shared" si="1"/>
        <v>46.5</v>
      </c>
      <c r="AC37" s="77">
        <f t="shared" si="2"/>
        <v>86.5</v>
      </c>
    </row>
    <row r="38" spans="1:29">
      <c r="A38" s="252">
        <v>34</v>
      </c>
      <c r="B38" s="78" t="s">
        <v>78</v>
      </c>
      <c r="C38" s="78" t="s">
        <v>51</v>
      </c>
      <c r="D38" s="78" t="s">
        <v>111</v>
      </c>
      <c r="E38" s="69">
        <v>38540</v>
      </c>
      <c r="F38" s="69" t="s">
        <v>108</v>
      </c>
      <c r="G38" s="70"/>
      <c r="H38" s="70">
        <v>0</v>
      </c>
      <c r="I38" s="71">
        <f>PRODUCT(H38,2)</f>
        <v>0</v>
      </c>
      <c r="J38" s="70">
        <v>37</v>
      </c>
      <c r="K38" s="70">
        <v>8</v>
      </c>
      <c r="L38" s="71">
        <f>PRODUCT(K38,2)</f>
        <v>16</v>
      </c>
      <c r="M38" s="70">
        <v>29</v>
      </c>
      <c r="N38" s="70">
        <v>16</v>
      </c>
      <c r="O38" s="70">
        <v>38</v>
      </c>
      <c r="P38" s="70">
        <v>7</v>
      </c>
      <c r="Q38" s="70">
        <v>28</v>
      </c>
      <c r="R38" s="70">
        <v>17</v>
      </c>
      <c r="S38" s="72">
        <f>SUM(N38,P38,R38)</f>
        <v>40</v>
      </c>
      <c r="T38" s="71">
        <f>PRODUCT(S38,1.5)</f>
        <v>60</v>
      </c>
      <c r="U38" s="95"/>
      <c r="V38" s="95"/>
      <c r="W38" s="95"/>
      <c r="X38" s="95"/>
      <c r="Y38" s="95"/>
      <c r="Z38" s="95"/>
      <c r="AA38" s="72">
        <f t="shared" si="0"/>
        <v>0</v>
      </c>
      <c r="AB38" s="71">
        <f t="shared" si="1"/>
        <v>0</v>
      </c>
      <c r="AC38" s="77">
        <f t="shared" si="2"/>
        <v>76</v>
      </c>
    </row>
    <row r="39" spans="1:29">
      <c r="A39" s="252">
        <v>35</v>
      </c>
      <c r="B39" s="78" t="s">
        <v>41</v>
      </c>
      <c r="C39" s="78" t="s">
        <v>14</v>
      </c>
      <c r="D39" s="78" t="s">
        <v>111</v>
      </c>
      <c r="E39" s="69">
        <v>38896</v>
      </c>
      <c r="F39" s="69" t="s">
        <v>108</v>
      </c>
      <c r="G39" s="70">
        <v>18</v>
      </c>
      <c r="H39" s="70">
        <v>27</v>
      </c>
      <c r="I39" s="71">
        <f>PRODUCT(H39,2)</f>
        <v>54</v>
      </c>
      <c r="J39" s="70"/>
      <c r="K39" s="70">
        <v>0</v>
      </c>
      <c r="L39" s="71">
        <f>PRODUCT(K39,2)</f>
        <v>0</v>
      </c>
      <c r="M39" s="70"/>
      <c r="N39" s="70"/>
      <c r="O39" s="70"/>
      <c r="P39" s="70"/>
      <c r="Q39" s="70"/>
      <c r="R39" s="70"/>
      <c r="S39" s="72">
        <f>SUM(N39,P39,R39)</f>
        <v>0</v>
      </c>
      <c r="T39" s="71">
        <f>PRODUCT(S39,1.5)</f>
        <v>0</v>
      </c>
      <c r="U39" s="95"/>
      <c r="V39" s="95"/>
      <c r="W39" s="95"/>
      <c r="X39" s="95"/>
      <c r="Y39" s="95"/>
      <c r="Z39" s="95"/>
      <c r="AA39" s="72">
        <f t="shared" si="0"/>
        <v>0</v>
      </c>
      <c r="AB39" s="71">
        <f t="shared" si="1"/>
        <v>0</v>
      </c>
      <c r="AC39" s="77">
        <f t="shared" si="2"/>
        <v>54</v>
      </c>
    </row>
    <row r="40" spans="1:29">
      <c r="A40" s="252">
        <v>36</v>
      </c>
      <c r="B40" s="78" t="s">
        <v>42</v>
      </c>
      <c r="C40" s="78" t="s">
        <v>14</v>
      </c>
      <c r="D40" s="78" t="s">
        <v>111</v>
      </c>
      <c r="E40" s="79">
        <v>38754</v>
      </c>
      <c r="F40" s="69" t="s">
        <v>108</v>
      </c>
      <c r="G40" s="70">
        <v>28</v>
      </c>
      <c r="H40" s="70">
        <v>17</v>
      </c>
      <c r="I40" s="71">
        <f>PRODUCT(H40,2)</f>
        <v>34</v>
      </c>
      <c r="J40" s="70"/>
      <c r="K40" s="70">
        <v>0</v>
      </c>
      <c r="L40" s="71">
        <f>PRODUCT(K40,2)</f>
        <v>0</v>
      </c>
      <c r="M40" s="70"/>
      <c r="N40" s="70"/>
      <c r="O40" s="70"/>
      <c r="P40" s="70"/>
      <c r="Q40" s="70"/>
      <c r="R40" s="70"/>
      <c r="S40" s="72">
        <f>SUM(N40,P40,R40)</f>
        <v>0</v>
      </c>
      <c r="T40" s="71">
        <f>PRODUCT(S40,1.5)</f>
        <v>0</v>
      </c>
      <c r="U40" s="95"/>
      <c r="V40" s="95"/>
      <c r="W40" s="95"/>
      <c r="X40" s="95"/>
      <c r="Y40" s="95"/>
      <c r="Z40" s="95"/>
      <c r="AA40" s="72">
        <f t="shared" si="0"/>
        <v>0</v>
      </c>
      <c r="AB40" s="71">
        <f t="shared" si="1"/>
        <v>0</v>
      </c>
      <c r="AC40" s="77">
        <f t="shared" si="2"/>
        <v>34</v>
      </c>
    </row>
    <row r="41" spans="1:29">
      <c r="A41" s="252">
        <v>37</v>
      </c>
      <c r="B41" s="78" t="s">
        <v>123</v>
      </c>
      <c r="C41" s="78" t="s">
        <v>16</v>
      </c>
      <c r="D41" s="78" t="s">
        <v>111</v>
      </c>
      <c r="E41" s="79">
        <v>39347</v>
      </c>
      <c r="F41" s="69" t="s">
        <v>122</v>
      </c>
      <c r="G41" s="91"/>
      <c r="H41" s="91"/>
      <c r="I41" s="91"/>
      <c r="J41" s="91"/>
      <c r="K41" s="91"/>
      <c r="L41" s="91"/>
      <c r="M41" s="92"/>
      <c r="N41" s="92"/>
      <c r="O41" s="70"/>
      <c r="P41" s="70"/>
      <c r="Q41" s="92"/>
      <c r="R41" s="92"/>
      <c r="S41" s="72"/>
      <c r="T41" s="71"/>
      <c r="U41" s="91"/>
      <c r="V41" s="91"/>
      <c r="W41" s="72">
        <v>28</v>
      </c>
      <c r="X41" s="72">
        <v>17</v>
      </c>
      <c r="Y41" s="92"/>
      <c r="Z41" s="92"/>
      <c r="AA41" s="72">
        <f t="shared" si="0"/>
        <v>17</v>
      </c>
      <c r="AB41" s="71">
        <f t="shared" si="1"/>
        <v>25.5</v>
      </c>
      <c r="AC41" s="77">
        <f t="shared" si="2"/>
        <v>25.5</v>
      </c>
    </row>
  </sheetData>
  <sortState ref="B11:AC40">
    <sortCondition descending="1" ref="AC11"/>
  </sortState>
  <mergeCells count="22">
    <mergeCell ref="AA3:AA4"/>
    <mergeCell ref="G1:AC1"/>
    <mergeCell ref="AC2:AC4"/>
    <mergeCell ref="D1:D4"/>
    <mergeCell ref="F1:F4"/>
    <mergeCell ref="W3:X3"/>
    <mergeCell ref="Y3:Z3"/>
    <mergeCell ref="J2:L2"/>
    <mergeCell ref="S3:S4"/>
    <mergeCell ref="M2:T2"/>
    <mergeCell ref="U2:AB2"/>
    <mergeCell ref="U3:V3"/>
    <mergeCell ref="M3:N3"/>
    <mergeCell ref="O3:P3"/>
    <mergeCell ref="Q3:R3"/>
    <mergeCell ref="J3:K3"/>
    <mergeCell ref="A1:A4"/>
    <mergeCell ref="B1:B4"/>
    <mergeCell ref="C1:C4"/>
    <mergeCell ref="E1:E4"/>
    <mergeCell ref="G3:H3"/>
    <mergeCell ref="G2:I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"/>
  <sheetViews>
    <sheetView zoomScaleNormal="100" workbookViewId="0">
      <selection sqref="A1:A1048576"/>
    </sheetView>
  </sheetViews>
  <sheetFormatPr defaultRowHeight="14.4"/>
  <cols>
    <col min="1" max="1" width="5.77734375" style="258" customWidth="1"/>
    <col min="2" max="2" width="25.77734375" style="137" customWidth="1"/>
    <col min="3" max="3" width="35.77734375" style="137" customWidth="1"/>
    <col min="4" max="4" width="15.44140625" style="137" customWidth="1"/>
    <col min="5" max="5" width="12.44140625" style="175" customWidth="1"/>
    <col min="6" max="7" width="15.77734375" style="137" customWidth="1"/>
    <col min="8" max="13" width="8.88671875" customWidth="1"/>
    <col min="14" max="19" width="8.88671875" style="13" customWidth="1"/>
    <col min="20" max="20" width="13.5546875" style="1" customWidth="1"/>
    <col min="21" max="21" width="8.88671875" customWidth="1"/>
    <col min="22" max="23" width="8.88671875" style="13"/>
    <col min="24" max="27" width="8.88671875" style="13" customWidth="1"/>
    <col min="28" max="28" width="13.21875" style="13" customWidth="1"/>
    <col min="29" max="29" width="8.88671875" style="148"/>
    <col min="30" max="30" width="10.6640625" style="149" customWidth="1"/>
  </cols>
  <sheetData>
    <row r="1" spans="1:30" s="2" customFormat="1" ht="14.4" customHeight="1">
      <c r="A1" s="248" t="s">
        <v>0</v>
      </c>
      <c r="B1" s="234" t="s">
        <v>1</v>
      </c>
      <c r="C1" s="234" t="s">
        <v>2</v>
      </c>
      <c r="D1" s="243" t="s">
        <v>106</v>
      </c>
      <c r="E1" s="247" t="s">
        <v>3</v>
      </c>
      <c r="F1" s="247" t="s">
        <v>105</v>
      </c>
      <c r="G1" s="247" t="s">
        <v>105</v>
      </c>
      <c r="H1" s="236" t="s">
        <v>101</v>
      </c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</row>
    <row r="2" spans="1:30" s="2" customFormat="1" ht="14.4" customHeight="1">
      <c r="A2" s="248"/>
      <c r="B2" s="234"/>
      <c r="C2" s="234"/>
      <c r="D2" s="244"/>
      <c r="E2" s="247"/>
      <c r="F2" s="247"/>
      <c r="G2" s="247"/>
      <c r="H2" s="237" t="s">
        <v>98</v>
      </c>
      <c r="I2" s="238"/>
      <c r="J2" s="239"/>
      <c r="K2" s="237" t="s">
        <v>97</v>
      </c>
      <c r="L2" s="238"/>
      <c r="M2" s="239"/>
      <c r="N2" s="234" t="s">
        <v>100</v>
      </c>
      <c r="O2" s="234"/>
      <c r="P2" s="234"/>
      <c r="Q2" s="234"/>
      <c r="R2" s="234"/>
      <c r="S2" s="234"/>
      <c r="T2" s="234"/>
      <c r="U2" s="234"/>
      <c r="V2" s="234" t="s">
        <v>103</v>
      </c>
      <c r="W2" s="234"/>
      <c r="X2" s="234"/>
      <c r="Y2" s="234"/>
      <c r="Z2" s="234"/>
      <c r="AA2" s="234"/>
      <c r="AB2" s="234"/>
      <c r="AC2" s="234"/>
      <c r="AD2" s="240" t="s">
        <v>104</v>
      </c>
    </row>
    <row r="3" spans="1:30" s="2" customFormat="1" ht="27.6" customHeight="1">
      <c r="A3" s="248"/>
      <c r="B3" s="234"/>
      <c r="C3" s="234"/>
      <c r="D3" s="244"/>
      <c r="E3" s="247"/>
      <c r="F3" s="247"/>
      <c r="G3" s="247"/>
      <c r="H3" s="234" t="s">
        <v>99</v>
      </c>
      <c r="I3" s="234"/>
      <c r="J3" s="14" t="s">
        <v>102</v>
      </c>
      <c r="K3" s="234" t="s">
        <v>99</v>
      </c>
      <c r="L3" s="234"/>
      <c r="M3" s="14" t="s">
        <v>102</v>
      </c>
      <c r="N3" s="234" t="s">
        <v>4</v>
      </c>
      <c r="O3" s="234"/>
      <c r="P3" s="234" t="s">
        <v>5</v>
      </c>
      <c r="Q3" s="234"/>
      <c r="R3" s="234" t="s">
        <v>6</v>
      </c>
      <c r="S3" s="234"/>
      <c r="T3" s="235" t="s">
        <v>112</v>
      </c>
      <c r="U3" s="16" t="s">
        <v>102</v>
      </c>
      <c r="V3" s="234" t="s">
        <v>4</v>
      </c>
      <c r="W3" s="234"/>
      <c r="X3" s="234" t="s">
        <v>5</v>
      </c>
      <c r="Y3" s="234"/>
      <c r="Z3" s="234" t="s">
        <v>6</v>
      </c>
      <c r="AA3" s="234"/>
      <c r="AB3" s="235" t="s">
        <v>112</v>
      </c>
      <c r="AC3" s="16" t="s">
        <v>102</v>
      </c>
      <c r="AD3" s="241"/>
    </row>
    <row r="4" spans="1:30" s="2" customFormat="1" ht="27" customHeight="1" thickBot="1">
      <c r="A4" s="248"/>
      <c r="B4" s="234"/>
      <c r="C4" s="234"/>
      <c r="D4" s="245"/>
      <c r="E4" s="247"/>
      <c r="F4" s="247"/>
      <c r="G4" s="247"/>
      <c r="H4" s="11" t="s">
        <v>7</v>
      </c>
      <c r="I4" s="11" t="s">
        <v>8</v>
      </c>
      <c r="J4" s="15">
        <v>2</v>
      </c>
      <c r="K4" s="11" t="s">
        <v>7</v>
      </c>
      <c r="L4" s="11" t="s">
        <v>8</v>
      </c>
      <c r="M4" s="15">
        <v>2</v>
      </c>
      <c r="N4" s="11" t="s">
        <v>7</v>
      </c>
      <c r="O4" s="11" t="s">
        <v>8</v>
      </c>
      <c r="P4" s="11" t="s">
        <v>7</v>
      </c>
      <c r="Q4" s="11" t="s">
        <v>8</v>
      </c>
      <c r="R4" s="11" t="s">
        <v>7</v>
      </c>
      <c r="S4" s="11" t="s">
        <v>8</v>
      </c>
      <c r="T4" s="235"/>
      <c r="U4" s="15">
        <v>1.5</v>
      </c>
      <c r="V4" s="45" t="s">
        <v>7</v>
      </c>
      <c r="W4" s="45" t="s">
        <v>8</v>
      </c>
      <c r="X4" s="45" t="s">
        <v>7</v>
      </c>
      <c r="Y4" s="45" t="s">
        <v>8</v>
      </c>
      <c r="Z4" s="45" t="s">
        <v>7</v>
      </c>
      <c r="AA4" s="45" t="s">
        <v>8</v>
      </c>
      <c r="AB4" s="235"/>
      <c r="AC4" s="15">
        <v>1.5</v>
      </c>
      <c r="AD4" s="242"/>
    </row>
    <row r="5" spans="1:30" s="37" customFormat="1">
      <c r="A5" s="255">
        <v>1</v>
      </c>
      <c r="B5" s="209" t="s">
        <v>83</v>
      </c>
      <c r="C5" s="209" t="s">
        <v>14</v>
      </c>
      <c r="D5" s="209" t="s">
        <v>110</v>
      </c>
      <c r="E5" s="210">
        <v>38665</v>
      </c>
      <c r="F5" s="210" t="s">
        <v>114</v>
      </c>
      <c r="G5" s="210" t="s">
        <v>114</v>
      </c>
      <c r="H5" s="211">
        <v>3</v>
      </c>
      <c r="I5" s="212">
        <v>640</v>
      </c>
      <c r="J5" s="213">
        <f>PRODUCT(I5,2)</f>
        <v>1280</v>
      </c>
      <c r="K5" s="229">
        <v>6</v>
      </c>
      <c r="L5" s="212">
        <v>328</v>
      </c>
      <c r="M5" s="213">
        <f>PRODUCT(L5,2)</f>
        <v>656</v>
      </c>
      <c r="N5" s="212">
        <v>20</v>
      </c>
      <c r="O5" s="212">
        <v>25</v>
      </c>
      <c r="P5" s="212">
        <v>16</v>
      </c>
      <c r="Q5" s="212">
        <v>35</v>
      </c>
      <c r="R5" s="212">
        <v>17</v>
      </c>
      <c r="S5" s="212">
        <v>28</v>
      </c>
      <c r="T5" s="214">
        <f>SUM(O5,Q5,S5)</f>
        <v>88</v>
      </c>
      <c r="U5" s="215">
        <f>PRODUCT(T5,1.5)</f>
        <v>132</v>
      </c>
      <c r="V5" s="216">
        <v>3</v>
      </c>
      <c r="W5" s="217">
        <v>640</v>
      </c>
      <c r="X5" s="218">
        <v>9</v>
      </c>
      <c r="Y5" s="219">
        <v>168</v>
      </c>
      <c r="Z5" s="220">
        <v>3</v>
      </c>
      <c r="AA5" s="221">
        <v>640</v>
      </c>
      <c r="AB5" s="212">
        <f t="shared" ref="AB5:AB32" si="0">SUM(W5,Y5,AA5)</f>
        <v>1448</v>
      </c>
      <c r="AC5" s="213">
        <f t="shared" ref="AC5:AC32" si="1">PRODUCT(AB5,1.5)</f>
        <v>2172</v>
      </c>
      <c r="AD5" s="222">
        <f t="shared" ref="AD5:AD32" si="2">SUM(J5,M5,U5,AC5)</f>
        <v>4240</v>
      </c>
    </row>
    <row r="6" spans="1:30" ht="15" thickBot="1">
      <c r="A6" s="250">
        <v>2</v>
      </c>
      <c r="B6" s="112" t="s">
        <v>86</v>
      </c>
      <c r="C6" s="112" t="s">
        <v>37</v>
      </c>
      <c r="D6" s="112" t="s">
        <v>110</v>
      </c>
      <c r="E6" s="223">
        <v>38839</v>
      </c>
      <c r="F6" s="223" t="s">
        <v>114</v>
      </c>
      <c r="G6" s="223" t="s">
        <v>114</v>
      </c>
      <c r="H6" s="115">
        <v>15</v>
      </c>
      <c r="I6" s="115">
        <v>44</v>
      </c>
      <c r="J6" s="131">
        <f>PRODUCT(I6,2)</f>
        <v>88</v>
      </c>
      <c r="K6" s="115">
        <v>19</v>
      </c>
      <c r="L6" s="115">
        <v>26</v>
      </c>
      <c r="M6" s="131">
        <f>PRODUCT(L6,2)</f>
        <v>52</v>
      </c>
      <c r="N6" s="115">
        <v>17</v>
      </c>
      <c r="O6" s="115">
        <v>28</v>
      </c>
      <c r="P6" s="115">
        <v>15</v>
      </c>
      <c r="Q6" s="115">
        <v>44</v>
      </c>
      <c r="R6" s="115">
        <v>22</v>
      </c>
      <c r="S6" s="115">
        <v>23</v>
      </c>
      <c r="T6" s="123">
        <f>SUM(O6,Q6,S6)</f>
        <v>95</v>
      </c>
      <c r="U6" s="224">
        <f>PRODUCT(T6,1.5)</f>
        <v>142.5</v>
      </c>
      <c r="V6" s="225">
        <v>7</v>
      </c>
      <c r="W6" s="198">
        <v>262</v>
      </c>
      <c r="X6" s="226">
        <v>3</v>
      </c>
      <c r="Y6" s="200">
        <v>640</v>
      </c>
      <c r="Z6" s="227">
        <v>5</v>
      </c>
      <c r="AA6" s="202">
        <v>410</v>
      </c>
      <c r="AB6" s="115">
        <f t="shared" si="0"/>
        <v>1312</v>
      </c>
      <c r="AC6" s="131">
        <f t="shared" si="1"/>
        <v>1968</v>
      </c>
      <c r="AD6" s="228">
        <f t="shared" si="2"/>
        <v>2250.5</v>
      </c>
    </row>
    <row r="7" spans="1:30" s="37" customFormat="1">
      <c r="A7" s="256">
        <v>3</v>
      </c>
      <c r="B7" s="4" t="s">
        <v>68</v>
      </c>
      <c r="C7" s="4" t="s">
        <v>87</v>
      </c>
      <c r="D7" s="4" t="s">
        <v>111</v>
      </c>
      <c r="E7" s="9">
        <v>38611</v>
      </c>
      <c r="F7" s="9" t="s">
        <v>114</v>
      </c>
      <c r="G7" s="9" t="s">
        <v>114</v>
      </c>
      <c r="H7" s="41">
        <v>5</v>
      </c>
      <c r="I7" s="3">
        <v>410</v>
      </c>
      <c r="J7" s="18">
        <f>PRODUCT(I7,2)</f>
        <v>820</v>
      </c>
      <c r="K7" s="3"/>
      <c r="L7" s="3">
        <v>0</v>
      </c>
      <c r="M7" s="18">
        <f>PRODUCT(L7,2)</f>
        <v>0</v>
      </c>
      <c r="N7" s="3">
        <v>29</v>
      </c>
      <c r="O7" s="3">
        <v>16</v>
      </c>
      <c r="P7" s="3">
        <v>29</v>
      </c>
      <c r="Q7" s="3">
        <v>16</v>
      </c>
      <c r="R7" s="3">
        <v>44</v>
      </c>
      <c r="S7" s="20">
        <v>1</v>
      </c>
      <c r="T7" s="19">
        <f>SUM(O7,Q7,S7)</f>
        <v>33</v>
      </c>
      <c r="U7" s="139">
        <f>PRODUCT(T7,1.5)</f>
        <v>49.5</v>
      </c>
      <c r="V7" s="142">
        <v>12</v>
      </c>
      <c r="W7" s="143">
        <v>86</v>
      </c>
      <c r="X7" s="144">
        <v>10</v>
      </c>
      <c r="Y7" s="145">
        <v>134</v>
      </c>
      <c r="Z7" s="146">
        <v>39</v>
      </c>
      <c r="AA7" s="147">
        <v>6</v>
      </c>
      <c r="AB7" s="70">
        <f t="shared" si="0"/>
        <v>226</v>
      </c>
      <c r="AC7" s="71">
        <f t="shared" si="1"/>
        <v>339</v>
      </c>
      <c r="AD7" s="98">
        <f t="shared" si="2"/>
        <v>1208.5</v>
      </c>
    </row>
    <row r="8" spans="1:30">
      <c r="A8" s="256">
        <v>4</v>
      </c>
      <c r="B8" s="151" t="s">
        <v>125</v>
      </c>
      <c r="C8" s="4" t="s">
        <v>16</v>
      </c>
      <c r="D8" s="4" t="s">
        <v>111</v>
      </c>
      <c r="E8" s="150" t="s">
        <v>135</v>
      </c>
      <c r="F8" s="232" t="s">
        <v>122</v>
      </c>
      <c r="G8" s="232" t="s">
        <v>122</v>
      </c>
      <c r="H8" s="17"/>
      <c r="I8" s="17"/>
      <c r="J8" s="17"/>
      <c r="K8" s="17"/>
      <c r="L8" s="17"/>
      <c r="M8" s="17"/>
      <c r="N8" s="47"/>
      <c r="O8" s="47"/>
      <c r="P8" s="47"/>
      <c r="Q8" s="47"/>
      <c r="R8" s="47"/>
      <c r="S8" s="47"/>
      <c r="T8" s="136"/>
      <c r="U8" s="140"/>
      <c r="V8" s="181">
        <v>6</v>
      </c>
      <c r="W8" s="143">
        <v>328</v>
      </c>
      <c r="X8" s="184">
        <v>5</v>
      </c>
      <c r="Y8" s="145">
        <v>410</v>
      </c>
      <c r="Z8" s="146">
        <v>24</v>
      </c>
      <c r="AA8" s="147">
        <v>21</v>
      </c>
      <c r="AB8" s="87">
        <f t="shared" si="0"/>
        <v>759</v>
      </c>
      <c r="AC8" s="71">
        <f t="shared" si="1"/>
        <v>1138.5</v>
      </c>
      <c r="AD8" s="98">
        <f t="shared" si="2"/>
        <v>1138.5</v>
      </c>
    </row>
    <row r="9" spans="1:30" s="37" customFormat="1">
      <c r="A9" s="256">
        <v>5</v>
      </c>
      <c r="B9" s="152" t="s">
        <v>144</v>
      </c>
      <c r="C9" s="4" t="s">
        <v>154</v>
      </c>
      <c r="D9" s="4" t="s">
        <v>111</v>
      </c>
      <c r="E9" s="179" t="s">
        <v>155</v>
      </c>
      <c r="F9" s="232" t="s">
        <v>122</v>
      </c>
      <c r="G9" s="232" t="s">
        <v>122</v>
      </c>
      <c r="H9" s="17"/>
      <c r="I9" s="17"/>
      <c r="J9" s="17"/>
      <c r="K9" s="17"/>
      <c r="L9" s="17"/>
      <c r="M9" s="17"/>
      <c r="N9" s="47"/>
      <c r="O9" s="47"/>
      <c r="P9" s="47"/>
      <c r="Q9" s="47"/>
      <c r="R9" s="47"/>
      <c r="S9" s="47"/>
      <c r="T9" s="136"/>
      <c r="U9" s="140"/>
      <c r="V9" s="70"/>
      <c r="W9" s="70"/>
      <c r="X9" s="184">
        <v>4</v>
      </c>
      <c r="Y9" s="145">
        <v>512</v>
      </c>
      <c r="Z9" s="146">
        <v>18</v>
      </c>
      <c r="AA9" s="147">
        <v>27</v>
      </c>
      <c r="AB9" s="70">
        <f t="shared" si="0"/>
        <v>539</v>
      </c>
      <c r="AC9" s="71">
        <f t="shared" si="1"/>
        <v>808.5</v>
      </c>
      <c r="AD9" s="98">
        <f t="shared" si="2"/>
        <v>808.5</v>
      </c>
    </row>
    <row r="10" spans="1:30" s="37" customFormat="1">
      <c r="A10" s="256">
        <v>6</v>
      </c>
      <c r="B10" s="151" t="s">
        <v>126</v>
      </c>
      <c r="C10" s="4" t="s">
        <v>16</v>
      </c>
      <c r="D10" s="4" t="s">
        <v>111</v>
      </c>
      <c r="E10" s="150" t="s">
        <v>136</v>
      </c>
      <c r="F10" s="232" t="s">
        <v>122</v>
      </c>
      <c r="G10" s="4" t="s">
        <v>114</v>
      </c>
      <c r="H10" s="17"/>
      <c r="I10" s="17"/>
      <c r="J10" s="17"/>
      <c r="K10" s="17"/>
      <c r="L10" s="17"/>
      <c r="M10" s="17"/>
      <c r="N10" s="47"/>
      <c r="O10" s="47"/>
      <c r="P10" s="47"/>
      <c r="Q10" s="47"/>
      <c r="R10" s="47"/>
      <c r="S10" s="47"/>
      <c r="T10" s="136"/>
      <c r="U10" s="140"/>
      <c r="V10" s="181">
        <v>8</v>
      </c>
      <c r="W10" s="143">
        <v>210</v>
      </c>
      <c r="X10" s="70"/>
      <c r="Y10" s="70"/>
      <c r="Z10" s="186">
        <v>8</v>
      </c>
      <c r="AA10" s="147">
        <v>210</v>
      </c>
      <c r="AB10" s="70">
        <f t="shared" si="0"/>
        <v>420</v>
      </c>
      <c r="AC10" s="71">
        <f t="shared" si="1"/>
        <v>630</v>
      </c>
      <c r="AD10" s="98">
        <f t="shared" si="2"/>
        <v>630</v>
      </c>
    </row>
    <row r="11" spans="1:30" s="37" customFormat="1">
      <c r="A11" s="256">
        <v>7</v>
      </c>
      <c r="B11" s="4" t="s">
        <v>85</v>
      </c>
      <c r="C11" s="4" t="s">
        <v>15</v>
      </c>
      <c r="D11" s="4" t="s">
        <v>111</v>
      </c>
      <c r="E11" s="9">
        <v>38891</v>
      </c>
      <c r="F11" s="9" t="s">
        <v>114</v>
      </c>
      <c r="G11" s="9" t="s">
        <v>114</v>
      </c>
      <c r="H11" s="3">
        <v>14</v>
      </c>
      <c r="I11" s="3">
        <v>55</v>
      </c>
      <c r="J11" s="18">
        <f>PRODUCT(I11,2)</f>
        <v>110</v>
      </c>
      <c r="K11" s="3">
        <v>35</v>
      </c>
      <c r="L11" s="3">
        <v>10</v>
      </c>
      <c r="M11" s="18">
        <f>PRODUCT(L11,2)</f>
        <v>20</v>
      </c>
      <c r="N11" s="3"/>
      <c r="O11" s="3"/>
      <c r="P11" s="3">
        <v>30</v>
      </c>
      <c r="Q11" s="3">
        <v>15</v>
      </c>
      <c r="R11" s="3">
        <v>30</v>
      </c>
      <c r="S11" s="3">
        <v>15</v>
      </c>
      <c r="T11" s="19">
        <f>SUM(O11,Q11,S11)</f>
        <v>30</v>
      </c>
      <c r="U11" s="139">
        <f>PRODUCT(T11,1.5)</f>
        <v>45</v>
      </c>
      <c r="V11" s="142">
        <v>38</v>
      </c>
      <c r="W11" s="143">
        <v>7</v>
      </c>
      <c r="X11" s="144">
        <v>29</v>
      </c>
      <c r="Y11" s="145">
        <v>16</v>
      </c>
      <c r="Z11" s="146">
        <v>11</v>
      </c>
      <c r="AA11" s="147">
        <v>107</v>
      </c>
      <c r="AB11" s="70">
        <f t="shared" si="0"/>
        <v>130</v>
      </c>
      <c r="AC11" s="71">
        <f t="shared" si="1"/>
        <v>195</v>
      </c>
      <c r="AD11" s="98">
        <f t="shared" si="2"/>
        <v>370</v>
      </c>
    </row>
    <row r="12" spans="1:30" s="37" customFormat="1">
      <c r="A12" s="256">
        <v>8</v>
      </c>
      <c r="B12" s="4" t="s">
        <v>63</v>
      </c>
      <c r="C12" s="4" t="s">
        <v>16</v>
      </c>
      <c r="D12" s="4" t="s">
        <v>111</v>
      </c>
      <c r="E12" s="9">
        <v>38543</v>
      </c>
      <c r="F12" s="9" t="s">
        <v>114</v>
      </c>
      <c r="G12" s="9" t="s">
        <v>114</v>
      </c>
      <c r="H12" s="3">
        <v>23</v>
      </c>
      <c r="I12" s="3">
        <v>22</v>
      </c>
      <c r="J12" s="18">
        <f>PRODUCT(I12,2)</f>
        <v>44</v>
      </c>
      <c r="K12" s="3"/>
      <c r="L12" s="29">
        <v>0</v>
      </c>
      <c r="M12" s="18">
        <f>PRODUCT(L12,2)</f>
        <v>0</v>
      </c>
      <c r="N12" s="3"/>
      <c r="O12" s="3"/>
      <c r="P12" s="3"/>
      <c r="Q12" s="3"/>
      <c r="R12" s="3"/>
      <c r="S12" s="3"/>
      <c r="T12" s="19">
        <f>SUM(O12,Q12,S12)</f>
        <v>0</v>
      </c>
      <c r="U12" s="139">
        <f>PRODUCT(T12,1.5)</f>
        <v>0</v>
      </c>
      <c r="V12" s="142">
        <v>11</v>
      </c>
      <c r="W12" s="143">
        <v>107</v>
      </c>
      <c r="X12" s="144">
        <v>19</v>
      </c>
      <c r="Y12" s="145">
        <v>26</v>
      </c>
      <c r="Z12" s="146">
        <v>26</v>
      </c>
      <c r="AA12" s="147">
        <v>19</v>
      </c>
      <c r="AB12" s="70">
        <f t="shared" si="0"/>
        <v>152</v>
      </c>
      <c r="AC12" s="71">
        <f t="shared" si="1"/>
        <v>228</v>
      </c>
      <c r="AD12" s="98">
        <f t="shared" si="2"/>
        <v>272</v>
      </c>
    </row>
    <row r="13" spans="1:30" s="37" customFormat="1">
      <c r="A13" s="256">
        <v>9</v>
      </c>
      <c r="B13" s="153" t="s">
        <v>129</v>
      </c>
      <c r="C13" s="4" t="s">
        <v>16</v>
      </c>
      <c r="D13" s="4" t="s">
        <v>111</v>
      </c>
      <c r="E13" s="150" t="s">
        <v>139</v>
      </c>
      <c r="F13" s="232" t="s">
        <v>122</v>
      </c>
      <c r="G13" s="232" t="s">
        <v>122</v>
      </c>
      <c r="H13" s="17"/>
      <c r="I13" s="17"/>
      <c r="J13" s="17"/>
      <c r="K13" s="17"/>
      <c r="L13" s="17"/>
      <c r="M13" s="17"/>
      <c r="N13" s="47"/>
      <c r="O13" s="47"/>
      <c r="P13" s="47"/>
      <c r="Q13" s="47"/>
      <c r="R13" s="47"/>
      <c r="S13" s="47"/>
      <c r="T13" s="136"/>
      <c r="U13" s="140"/>
      <c r="V13" s="142">
        <v>21</v>
      </c>
      <c r="W13" s="143">
        <v>24</v>
      </c>
      <c r="X13" s="144">
        <v>13</v>
      </c>
      <c r="Y13" s="145">
        <v>69</v>
      </c>
      <c r="Z13" s="146">
        <v>12</v>
      </c>
      <c r="AA13" s="147">
        <v>86</v>
      </c>
      <c r="AB13" s="87">
        <f t="shared" si="0"/>
        <v>179</v>
      </c>
      <c r="AC13" s="71">
        <f t="shared" si="1"/>
        <v>268.5</v>
      </c>
      <c r="AD13" s="98">
        <f t="shared" si="2"/>
        <v>268.5</v>
      </c>
    </row>
    <row r="14" spans="1:30" s="37" customFormat="1">
      <c r="A14" s="256">
        <v>10</v>
      </c>
      <c r="B14" s="154" t="s">
        <v>127</v>
      </c>
      <c r="C14" s="178" t="s">
        <v>14</v>
      </c>
      <c r="D14" s="4" t="s">
        <v>111</v>
      </c>
      <c r="E14" s="150" t="s">
        <v>137</v>
      </c>
      <c r="F14" s="232" t="s">
        <v>122</v>
      </c>
      <c r="G14" s="232" t="s">
        <v>122</v>
      </c>
      <c r="H14" s="17"/>
      <c r="I14" s="17"/>
      <c r="J14" s="17"/>
      <c r="K14" s="17"/>
      <c r="L14" s="17"/>
      <c r="M14" s="17"/>
      <c r="N14" s="47"/>
      <c r="O14" s="47"/>
      <c r="P14" s="47"/>
      <c r="Q14" s="47"/>
      <c r="R14" s="47"/>
      <c r="S14" s="47"/>
      <c r="T14" s="136"/>
      <c r="U14" s="140"/>
      <c r="V14" s="142">
        <v>10</v>
      </c>
      <c r="W14" s="143">
        <v>134</v>
      </c>
      <c r="X14" s="70"/>
      <c r="Y14" s="70"/>
      <c r="Z14" s="146">
        <v>23</v>
      </c>
      <c r="AA14" s="147">
        <v>22</v>
      </c>
      <c r="AB14" s="70">
        <f t="shared" si="0"/>
        <v>156</v>
      </c>
      <c r="AC14" s="71">
        <f t="shared" si="1"/>
        <v>234</v>
      </c>
      <c r="AD14" s="98">
        <f t="shared" si="2"/>
        <v>234</v>
      </c>
    </row>
    <row r="15" spans="1:30">
      <c r="A15" s="256">
        <v>11</v>
      </c>
      <c r="B15" s="4" t="s">
        <v>75</v>
      </c>
      <c r="C15" s="4" t="s">
        <v>11</v>
      </c>
      <c r="D15" s="4" t="s">
        <v>111</v>
      </c>
      <c r="E15" s="9">
        <v>38544</v>
      </c>
      <c r="F15" s="9" t="s">
        <v>114</v>
      </c>
      <c r="G15" s="9" t="s">
        <v>114</v>
      </c>
      <c r="H15" s="3">
        <v>22</v>
      </c>
      <c r="I15" s="3">
        <v>23</v>
      </c>
      <c r="J15" s="18">
        <f>PRODUCT(I15,2)</f>
        <v>46</v>
      </c>
      <c r="K15" s="3"/>
      <c r="L15" s="29">
        <v>0</v>
      </c>
      <c r="M15" s="18">
        <f>PRODUCT(L15,2)</f>
        <v>0</v>
      </c>
      <c r="N15" s="3"/>
      <c r="O15" s="3"/>
      <c r="P15" s="3"/>
      <c r="Q15" s="3"/>
      <c r="R15" s="3"/>
      <c r="S15" s="3"/>
      <c r="T15" s="19">
        <f>SUM(O15,Q15,S15)</f>
        <v>0</v>
      </c>
      <c r="U15" s="139">
        <f>PRODUCT(T15,1.5)</f>
        <v>0</v>
      </c>
      <c r="V15" s="142">
        <v>15</v>
      </c>
      <c r="W15" s="143">
        <v>44</v>
      </c>
      <c r="X15" s="144">
        <v>21</v>
      </c>
      <c r="Y15" s="145">
        <v>24</v>
      </c>
      <c r="Z15" s="146">
        <v>15</v>
      </c>
      <c r="AA15" s="147">
        <v>44</v>
      </c>
      <c r="AB15" s="70">
        <f t="shared" si="0"/>
        <v>112</v>
      </c>
      <c r="AC15" s="71">
        <f t="shared" si="1"/>
        <v>168</v>
      </c>
      <c r="AD15" s="98">
        <f t="shared" si="2"/>
        <v>214</v>
      </c>
    </row>
    <row r="16" spans="1:30">
      <c r="A16" s="256">
        <v>12</v>
      </c>
      <c r="B16" s="4" t="s">
        <v>76</v>
      </c>
      <c r="C16" s="4" t="s">
        <v>9</v>
      </c>
      <c r="D16" s="4" t="s">
        <v>111</v>
      </c>
      <c r="E16" s="9">
        <v>38791</v>
      </c>
      <c r="F16" s="9" t="s">
        <v>114</v>
      </c>
      <c r="G16" s="9" t="s">
        <v>114</v>
      </c>
      <c r="H16" s="3">
        <v>19</v>
      </c>
      <c r="I16" s="3">
        <v>26</v>
      </c>
      <c r="J16" s="18">
        <f>PRODUCT(I16,2)</f>
        <v>52</v>
      </c>
      <c r="K16" s="3"/>
      <c r="L16" s="3">
        <v>0</v>
      </c>
      <c r="M16" s="18">
        <f>PRODUCT(L16,2)</f>
        <v>0</v>
      </c>
      <c r="N16" s="3">
        <v>38</v>
      </c>
      <c r="O16" s="3">
        <v>7</v>
      </c>
      <c r="P16" s="3">
        <v>49</v>
      </c>
      <c r="Q16" s="20">
        <v>1</v>
      </c>
      <c r="R16" s="3">
        <v>40</v>
      </c>
      <c r="S16" s="3">
        <v>5</v>
      </c>
      <c r="T16" s="19">
        <f>SUM(O16,Q16,S16)</f>
        <v>13</v>
      </c>
      <c r="U16" s="139">
        <f>PRODUCT(T16,1.5)</f>
        <v>19.5</v>
      </c>
      <c r="V16" s="142">
        <v>34</v>
      </c>
      <c r="W16" s="143">
        <v>11</v>
      </c>
      <c r="X16" s="144">
        <v>26</v>
      </c>
      <c r="Y16" s="145">
        <v>19</v>
      </c>
      <c r="Z16" s="146">
        <v>30</v>
      </c>
      <c r="AA16" s="147">
        <v>15</v>
      </c>
      <c r="AB16" s="70">
        <f t="shared" si="0"/>
        <v>45</v>
      </c>
      <c r="AC16" s="71">
        <f t="shared" si="1"/>
        <v>67.5</v>
      </c>
      <c r="AD16" s="98">
        <f t="shared" si="2"/>
        <v>139</v>
      </c>
    </row>
    <row r="17" spans="1:30" s="37" customFormat="1">
      <c r="A17" s="256">
        <v>13</v>
      </c>
      <c r="B17" s="4" t="s">
        <v>72</v>
      </c>
      <c r="C17" s="4" t="s">
        <v>17</v>
      </c>
      <c r="D17" s="4" t="s">
        <v>111</v>
      </c>
      <c r="E17" s="9">
        <v>38892</v>
      </c>
      <c r="F17" s="9" t="s">
        <v>114</v>
      </c>
      <c r="G17" s="9" t="s">
        <v>114</v>
      </c>
      <c r="H17" s="3">
        <v>24</v>
      </c>
      <c r="I17" s="3">
        <v>21</v>
      </c>
      <c r="J17" s="18">
        <f>PRODUCT(I17,2)</f>
        <v>42</v>
      </c>
      <c r="K17" s="3"/>
      <c r="L17" s="3">
        <v>0</v>
      </c>
      <c r="M17" s="18">
        <f>PRODUCT(L17,2)</f>
        <v>0</v>
      </c>
      <c r="N17" s="3"/>
      <c r="O17" s="3"/>
      <c r="P17" s="3"/>
      <c r="Q17" s="3"/>
      <c r="R17" s="3"/>
      <c r="S17" s="3"/>
      <c r="T17" s="19">
        <f>SUM(O17,Q17,S17)</f>
        <v>0</v>
      </c>
      <c r="U17" s="139">
        <f>PRODUCT(T17,1.5)</f>
        <v>0</v>
      </c>
      <c r="V17" s="142">
        <v>27</v>
      </c>
      <c r="W17" s="143">
        <v>18</v>
      </c>
      <c r="X17" s="144">
        <v>33</v>
      </c>
      <c r="Y17" s="145">
        <v>12</v>
      </c>
      <c r="Z17" s="146">
        <v>20</v>
      </c>
      <c r="AA17" s="147">
        <v>25</v>
      </c>
      <c r="AB17" s="70">
        <f t="shared" si="0"/>
        <v>55</v>
      </c>
      <c r="AC17" s="71">
        <f t="shared" si="1"/>
        <v>82.5</v>
      </c>
      <c r="AD17" s="98">
        <f t="shared" si="2"/>
        <v>124.5</v>
      </c>
    </row>
    <row r="18" spans="1:30" s="37" customFormat="1">
      <c r="A18" s="256">
        <v>14</v>
      </c>
      <c r="B18" s="154" t="s">
        <v>128</v>
      </c>
      <c r="C18" s="4" t="s">
        <v>14</v>
      </c>
      <c r="D18" s="4" t="s">
        <v>111</v>
      </c>
      <c r="E18" s="150" t="s">
        <v>138</v>
      </c>
      <c r="F18" s="232" t="s">
        <v>122</v>
      </c>
      <c r="G18" s="4" t="s">
        <v>114</v>
      </c>
      <c r="H18" s="17"/>
      <c r="I18" s="17"/>
      <c r="J18" s="17"/>
      <c r="K18" s="17"/>
      <c r="L18" s="17"/>
      <c r="M18" s="17"/>
      <c r="N18" s="47"/>
      <c r="O18" s="47"/>
      <c r="P18" s="47"/>
      <c r="Q18" s="47"/>
      <c r="R18" s="47"/>
      <c r="S18" s="47"/>
      <c r="T18" s="136"/>
      <c r="U18" s="140"/>
      <c r="V18" s="142">
        <v>19</v>
      </c>
      <c r="W18" s="143">
        <v>26</v>
      </c>
      <c r="X18" s="144">
        <v>16</v>
      </c>
      <c r="Y18" s="145">
        <v>35</v>
      </c>
      <c r="Z18" s="70"/>
      <c r="AA18" s="70"/>
      <c r="AB18" s="70">
        <f t="shared" si="0"/>
        <v>61</v>
      </c>
      <c r="AC18" s="71">
        <f t="shared" si="1"/>
        <v>91.5</v>
      </c>
      <c r="AD18" s="98">
        <f t="shared" si="2"/>
        <v>91.5</v>
      </c>
    </row>
    <row r="19" spans="1:30" s="37" customFormat="1">
      <c r="A19" s="256">
        <v>15</v>
      </c>
      <c r="B19" s="4" t="s">
        <v>67</v>
      </c>
      <c r="C19" s="4" t="s">
        <v>17</v>
      </c>
      <c r="D19" s="4" t="s">
        <v>111</v>
      </c>
      <c r="E19" s="9">
        <v>38571</v>
      </c>
      <c r="F19" s="9" t="s">
        <v>114</v>
      </c>
      <c r="G19" s="9" t="s">
        <v>114</v>
      </c>
      <c r="H19" s="3">
        <v>27</v>
      </c>
      <c r="I19" s="3">
        <v>18</v>
      </c>
      <c r="J19" s="18">
        <f>PRODUCT(I19,2)</f>
        <v>36</v>
      </c>
      <c r="K19" s="3"/>
      <c r="L19" s="29">
        <v>0</v>
      </c>
      <c r="M19" s="18">
        <f>PRODUCT(L19,2)</f>
        <v>0</v>
      </c>
      <c r="N19" s="3"/>
      <c r="O19" s="3"/>
      <c r="P19" s="3"/>
      <c r="Q19" s="3"/>
      <c r="R19" s="3"/>
      <c r="S19" s="3"/>
      <c r="T19" s="19">
        <f>SUM(O19,Q19,S19)</f>
        <v>0</v>
      </c>
      <c r="U19" s="139">
        <f>PRODUCT(T19,1.5)</f>
        <v>0</v>
      </c>
      <c r="V19" s="142">
        <v>28</v>
      </c>
      <c r="W19" s="143">
        <v>17</v>
      </c>
      <c r="X19" s="144">
        <v>41</v>
      </c>
      <c r="Y19" s="145">
        <v>4</v>
      </c>
      <c r="Z19" s="146">
        <v>32</v>
      </c>
      <c r="AA19" s="147">
        <v>13</v>
      </c>
      <c r="AB19" s="70">
        <f t="shared" si="0"/>
        <v>34</v>
      </c>
      <c r="AC19" s="71">
        <f t="shared" si="1"/>
        <v>51</v>
      </c>
      <c r="AD19" s="98">
        <f t="shared" si="2"/>
        <v>87</v>
      </c>
    </row>
    <row r="20" spans="1:30">
      <c r="A20" s="256">
        <v>16</v>
      </c>
      <c r="B20" s="4" t="s">
        <v>57</v>
      </c>
      <c r="C20" s="4" t="s">
        <v>17</v>
      </c>
      <c r="D20" s="4" t="s">
        <v>111</v>
      </c>
      <c r="E20" s="9">
        <v>38853</v>
      </c>
      <c r="F20" s="9" t="s">
        <v>114</v>
      </c>
      <c r="G20" s="9" t="s">
        <v>114</v>
      </c>
      <c r="H20" s="3">
        <v>26</v>
      </c>
      <c r="I20" s="3">
        <v>19</v>
      </c>
      <c r="J20" s="18">
        <f>PRODUCT(I20,2)</f>
        <v>38</v>
      </c>
      <c r="K20" s="3"/>
      <c r="L20" s="29">
        <v>0</v>
      </c>
      <c r="M20" s="18">
        <f>PRODUCT(L20,2)</f>
        <v>0</v>
      </c>
      <c r="N20" s="3"/>
      <c r="O20" s="3"/>
      <c r="P20" s="3"/>
      <c r="Q20" s="3"/>
      <c r="R20" s="3"/>
      <c r="S20" s="3"/>
      <c r="T20" s="19">
        <f>SUM(O20,Q20,S20)</f>
        <v>0</v>
      </c>
      <c r="U20" s="139">
        <f>PRODUCT(T20,1.5)</f>
        <v>0</v>
      </c>
      <c r="V20" s="142">
        <v>26</v>
      </c>
      <c r="W20" s="143">
        <v>19</v>
      </c>
      <c r="X20" s="144">
        <v>42</v>
      </c>
      <c r="Y20" s="145">
        <v>3</v>
      </c>
      <c r="Z20" s="146">
        <v>37</v>
      </c>
      <c r="AA20" s="147">
        <v>8</v>
      </c>
      <c r="AB20" s="70">
        <f t="shared" si="0"/>
        <v>30</v>
      </c>
      <c r="AC20" s="71">
        <f t="shared" si="1"/>
        <v>45</v>
      </c>
      <c r="AD20" s="98">
        <f t="shared" si="2"/>
        <v>83</v>
      </c>
    </row>
    <row r="21" spans="1:30" s="37" customFormat="1">
      <c r="A21" s="256">
        <v>17</v>
      </c>
      <c r="B21" s="4" t="s">
        <v>61</v>
      </c>
      <c r="C21" s="4" t="s">
        <v>24</v>
      </c>
      <c r="D21" s="4" t="s">
        <v>111</v>
      </c>
      <c r="E21" s="9">
        <v>38602</v>
      </c>
      <c r="F21" s="9" t="s">
        <v>114</v>
      </c>
      <c r="G21" s="9" t="s">
        <v>114</v>
      </c>
      <c r="H21" s="3">
        <v>34</v>
      </c>
      <c r="I21" s="3">
        <v>11</v>
      </c>
      <c r="J21" s="18">
        <f>PRODUCT(I21,2)</f>
        <v>22</v>
      </c>
      <c r="K21" s="3"/>
      <c r="L21" s="29">
        <v>0</v>
      </c>
      <c r="M21" s="18">
        <f>PRODUCT(L21,2)</f>
        <v>0</v>
      </c>
      <c r="N21" s="3"/>
      <c r="O21" s="3"/>
      <c r="P21" s="3">
        <v>39</v>
      </c>
      <c r="Q21" s="3">
        <v>6</v>
      </c>
      <c r="R21" s="3"/>
      <c r="S21" s="3"/>
      <c r="T21" s="19">
        <f>SUM(O21,Q21,S21)</f>
        <v>6</v>
      </c>
      <c r="U21" s="139">
        <f>PRODUCT(T21,1.5)</f>
        <v>9</v>
      </c>
      <c r="V21" s="142">
        <v>31</v>
      </c>
      <c r="W21" s="143">
        <v>14</v>
      </c>
      <c r="X21" s="144">
        <v>32</v>
      </c>
      <c r="Y21" s="145">
        <v>13</v>
      </c>
      <c r="Z21" s="146">
        <v>38</v>
      </c>
      <c r="AA21" s="147">
        <v>7</v>
      </c>
      <c r="AB21" s="70">
        <f t="shared" si="0"/>
        <v>34</v>
      </c>
      <c r="AC21" s="71">
        <f t="shared" si="1"/>
        <v>51</v>
      </c>
      <c r="AD21" s="98">
        <f t="shared" si="2"/>
        <v>82</v>
      </c>
    </row>
    <row r="22" spans="1:30">
      <c r="A22" s="257">
        <v>18</v>
      </c>
      <c r="B22" s="142" t="s">
        <v>134</v>
      </c>
      <c r="C22" s="78" t="s">
        <v>14</v>
      </c>
      <c r="D22" s="78" t="s">
        <v>111</v>
      </c>
      <c r="E22" s="158" t="s">
        <v>142</v>
      </c>
      <c r="F22" s="141" t="s">
        <v>122</v>
      </c>
      <c r="G22" s="78" t="s">
        <v>114</v>
      </c>
      <c r="H22" s="91"/>
      <c r="I22" s="91"/>
      <c r="J22" s="91"/>
      <c r="K22" s="91"/>
      <c r="L22" s="91"/>
      <c r="M22" s="91"/>
      <c r="N22" s="92"/>
      <c r="O22" s="92"/>
      <c r="P22" s="92"/>
      <c r="Q22" s="92"/>
      <c r="R22" s="92"/>
      <c r="S22" s="92"/>
      <c r="T22" s="99"/>
      <c r="U22" s="91"/>
      <c r="V22" s="142">
        <v>41</v>
      </c>
      <c r="W22" s="143">
        <v>4</v>
      </c>
      <c r="X22" s="144">
        <v>34</v>
      </c>
      <c r="Y22" s="145">
        <v>11</v>
      </c>
      <c r="Z22" s="146">
        <v>25</v>
      </c>
      <c r="AA22" s="147">
        <v>20</v>
      </c>
      <c r="AB22" s="70">
        <f t="shared" si="0"/>
        <v>35</v>
      </c>
      <c r="AC22" s="71">
        <f t="shared" si="1"/>
        <v>52.5</v>
      </c>
      <c r="AD22" s="98">
        <f t="shared" si="2"/>
        <v>52.5</v>
      </c>
    </row>
    <row r="23" spans="1:30">
      <c r="A23" s="257">
        <v>19</v>
      </c>
      <c r="B23" s="159" t="s">
        <v>147</v>
      </c>
      <c r="C23" s="78" t="s">
        <v>16</v>
      </c>
      <c r="D23" s="78" t="s">
        <v>111</v>
      </c>
      <c r="E23" s="68" t="s">
        <v>152</v>
      </c>
      <c r="F23" s="141" t="s">
        <v>122</v>
      </c>
      <c r="G23" s="141" t="s">
        <v>122</v>
      </c>
      <c r="H23" s="91"/>
      <c r="I23" s="91"/>
      <c r="J23" s="91"/>
      <c r="K23" s="91"/>
      <c r="L23" s="91"/>
      <c r="M23" s="91"/>
      <c r="N23" s="92"/>
      <c r="O23" s="92"/>
      <c r="P23" s="92"/>
      <c r="Q23" s="92"/>
      <c r="R23" s="92"/>
      <c r="S23" s="92"/>
      <c r="T23" s="99"/>
      <c r="U23" s="91"/>
      <c r="V23" s="70"/>
      <c r="W23" s="70"/>
      <c r="X23" s="70"/>
      <c r="Y23" s="70"/>
      <c r="Z23" s="146">
        <v>16</v>
      </c>
      <c r="AA23" s="147">
        <v>35</v>
      </c>
      <c r="AB23" s="70">
        <f t="shared" si="0"/>
        <v>35</v>
      </c>
      <c r="AC23" s="71">
        <f t="shared" si="1"/>
        <v>52.5</v>
      </c>
      <c r="AD23" s="98">
        <f t="shared" si="2"/>
        <v>52.5</v>
      </c>
    </row>
    <row r="24" spans="1:30">
      <c r="A24" s="257">
        <v>20</v>
      </c>
      <c r="B24" s="78" t="s">
        <v>84</v>
      </c>
      <c r="C24" s="78" t="s">
        <v>37</v>
      </c>
      <c r="D24" s="78" t="s">
        <v>111</v>
      </c>
      <c r="E24" s="160">
        <v>38790</v>
      </c>
      <c r="F24" s="160" t="s">
        <v>114</v>
      </c>
      <c r="G24" s="160" t="s">
        <v>114</v>
      </c>
      <c r="H24" s="70">
        <v>31</v>
      </c>
      <c r="I24" s="70">
        <v>14</v>
      </c>
      <c r="J24" s="71">
        <f>PRODUCT(I24,2)</f>
        <v>28</v>
      </c>
      <c r="K24" s="70"/>
      <c r="L24" s="87">
        <v>0</v>
      </c>
      <c r="M24" s="71">
        <f>PRODUCT(L24,2)</f>
        <v>0</v>
      </c>
      <c r="N24" s="70">
        <v>48</v>
      </c>
      <c r="O24" s="161">
        <v>1</v>
      </c>
      <c r="P24" s="70">
        <v>40</v>
      </c>
      <c r="Q24" s="70">
        <v>5</v>
      </c>
      <c r="R24" s="70">
        <v>42</v>
      </c>
      <c r="S24" s="161">
        <v>3</v>
      </c>
      <c r="T24" s="72">
        <f>SUM(O24,Q24,S24)</f>
        <v>9</v>
      </c>
      <c r="U24" s="71">
        <f>PRODUCT(T24,1.5)</f>
        <v>13.5</v>
      </c>
      <c r="V24" s="70"/>
      <c r="W24" s="70"/>
      <c r="X24" s="70"/>
      <c r="Y24" s="70"/>
      <c r="Z24" s="70"/>
      <c r="AA24" s="70"/>
      <c r="AB24" s="70">
        <f t="shared" si="0"/>
        <v>0</v>
      </c>
      <c r="AC24" s="71">
        <f t="shared" si="1"/>
        <v>0</v>
      </c>
      <c r="AD24" s="98">
        <f t="shared" si="2"/>
        <v>41.5</v>
      </c>
    </row>
    <row r="25" spans="1:30">
      <c r="A25" s="257">
        <v>21</v>
      </c>
      <c r="B25" s="159" t="s">
        <v>145</v>
      </c>
      <c r="C25" s="78" t="s">
        <v>14</v>
      </c>
      <c r="D25" s="78" t="s">
        <v>111</v>
      </c>
      <c r="E25" s="68" t="s">
        <v>151</v>
      </c>
      <c r="F25" s="141" t="s">
        <v>122</v>
      </c>
      <c r="G25" s="78" t="s">
        <v>114</v>
      </c>
      <c r="H25" s="91"/>
      <c r="I25" s="91"/>
      <c r="J25" s="91"/>
      <c r="K25" s="91"/>
      <c r="L25" s="91"/>
      <c r="M25" s="91"/>
      <c r="N25" s="92"/>
      <c r="O25" s="92"/>
      <c r="P25" s="92"/>
      <c r="Q25" s="92"/>
      <c r="R25" s="92"/>
      <c r="S25" s="92"/>
      <c r="T25" s="99"/>
      <c r="U25" s="91"/>
      <c r="V25" s="70"/>
      <c r="W25" s="70"/>
      <c r="X25" s="144">
        <v>30</v>
      </c>
      <c r="Y25" s="145">
        <v>15</v>
      </c>
      <c r="Z25" s="146">
        <v>35</v>
      </c>
      <c r="AA25" s="147">
        <v>10</v>
      </c>
      <c r="AB25" s="70">
        <f t="shared" si="0"/>
        <v>25</v>
      </c>
      <c r="AC25" s="71">
        <f t="shared" si="1"/>
        <v>37.5</v>
      </c>
      <c r="AD25" s="98">
        <f t="shared" si="2"/>
        <v>37.5</v>
      </c>
    </row>
    <row r="26" spans="1:30">
      <c r="A26" s="257">
        <v>22</v>
      </c>
      <c r="B26" s="78" t="s">
        <v>96</v>
      </c>
      <c r="C26" s="78" t="s">
        <v>14</v>
      </c>
      <c r="D26" s="78" t="s">
        <v>111</v>
      </c>
      <c r="E26" s="162">
        <v>38880</v>
      </c>
      <c r="F26" s="160" t="s">
        <v>114</v>
      </c>
      <c r="G26" s="160" t="s">
        <v>114</v>
      </c>
      <c r="H26" s="70">
        <v>28</v>
      </c>
      <c r="I26" s="70">
        <v>17</v>
      </c>
      <c r="J26" s="71">
        <f>PRODUCT(I26,2)</f>
        <v>34</v>
      </c>
      <c r="K26" s="70"/>
      <c r="L26" s="87">
        <v>0</v>
      </c>
      <c r="M26" s="71">
        <f>PRODUCT(L26,2)</f>
        <v>0</v>
      </c>
      <c r="N26" s="70"/>
      <c r="O26" s="70"/>
      <c r="P26" s="70"/>
      <c r="Q26" s="70"/>
      <c r="R26" s="70"/>
      <c r="S26" s="70"/>
      <c r="T26" s="72">
        <f>SUM(O26,Q26,S26)</f>
        <v>0</v>
      </c>
      <c r="U26" s="71">
        <f>PRODUCT(T26,1.5)</f>
        <v>0</v>
      </c>
      <c r="V26" s="70"/>
      <c r="W26" s="70"/>
      <c r="X26" s="70"/>
      <c r="Y26" s="70"/>
      <c r="Z26" s="70"/>
      <c r="AA26" s="70"/>
      <c r="AB26" s="70">
        <f t="shared" si="0"/>
        <v>0</v>
      </c>
      <c r="AC26" s="71">
        <f t="shared" si="1"/>
        <v>0</v>
      </c>
      <c r="AD26" s="98">
        <f t="shared" si="2"/>
        <v>34</v>
      </c>
    </row>
    <row r="27" spans="1:30">
      <c r="A27" s="257">
        <v>23</v>
      </c>
      <c r="B27" s="159" t="s">
        <v>130</v>
      </c>
      <c r="C27" s="78" t="s">
        <v>11</v>
      </c>
      <c r="D27" s="78" t="s">
        <v>111</v>
      </c>
      <c r="E27" s="158" t="s">
        <v>140</v>
      </c>
      <c r="F27" s="141" t="s">
        <v>122</v>
      </c>
      <c r="G27" s="141" t="s">
        <v>122</v>
      </c>
      <c r="H27" s="91"/>
      <c r="I27" s="91"/>
      <c r="J27" s="91"/>
      <c r="K27" s="91"/>
      <c r="L27" s="91"/>
      <c r="M27" s="91"/>
      <c r="N27" s="92"/>
      <c r="O27" s="92"/>
      <c r="P27" s="92"/>
      <c r="Q27" s="92"/>
      <c r="R27" s="92"/>
      <c r="S27" s="92"/>
      <c r="T27" s="99"/>
      <c r="U27" s="91"/>
      <c r="V27" s="142">
        <v>25</v>
      </c>
      <c r="W27" s="143">
        <v>20</v>
      </c>
      <c r="X27" s="70"/>
      <c r="Y27" s="70"/>
      <c r="Z27" s="70"/>
      <c r="AA27" s="70"/>
      <c r="AB27" s="70">
        <f t="shared" si="0"/>
        <v>20</v>
      </c>
      <c r="AC27" s="71">
        <f t="shared" si="1"/>
        <v>30</v>
      </c>
      <c r="AD27" s="98">
        <f t="shared" si="2"/>
        <v>30</v>
      </c>
    </row>
    <row r="28" spans="1:30">
      <c r="A28" s="257">
        <v>24</v>
      </c>
      <c r="B28" s="163" t="s">
        <v>148</v>
      </c>
      <c r="C28" s="78" t="s">
        <v>14</v>
      </c>
      <c r="D28" s="78" t="s">
        <v>111</v>
      </c>
      <c r="E28" s="68" t="s">
        <v>150</v>
      </c>
      <c r="F28" s="141" t="s">
        <v>122</v>
      </c>
      <c r="G28" s="141" t="s">
        <v>122</v>
      </c>
      <c r="H28" s="91"/>
      <c r="I28" s="91"/>
      <c r="J28" s="91"/>
      <c r="K28" s="91"/>
      <c r="L28" s="91"/>
      <c r="M28" s="91"/>
      <c r="N28" s="92"/>
      <c r="O28" s="92"/>
      <c r="P28" s="92"/>
      <c r="Q28" s="92"/>
      <c r="R28" s="92"/>
      <c r="S28" s="92"/>
      <c r="T28" s="99"/>
      <c r="U28" s="91"/>
      <c r="V28" s="70"/>
      <c r="W28" s="70"/>
      <c r="X28" s="70"/>
      <c r="Y28" s="70"/>
      <c r="Z28" s="146">
        <v>27</v>
      </c>
      <c r="AA28" s="147">
        <v>18</v>
      </c>
      <c r="AB28" s="70">
        <f t="shared" si="0"/>
        <v>18</v>
      </c>
      <c r="AC28" s="71">
        <f t="shared" si="1"/>
        <v>27</v>
      </c>
      <c r="AD28" s="98">
        <f t="shared" si="2"/>
        <v>27</v>
      </c>
    </row>
    <row r="29" spans="1:30">
      <c r="A29" s="257">
        <v>25</v>
      </c>
      <c r="B29" s="78" t="s">
        <v>70</v>
      </c>
      <c r="C29" s="78" t="s">
        <v>71</v>
      </c>
      <c r="D29" s="78" t="s">
        <v>111</v>
      </c>
      <c r="E29" s="160">
        <v>38792</v>
      </c>
      <c r="F29" s="160" t="s">
        <v>114</v>
      </c>
      <c r="G29" s="160" t="s">
        <v>114</v>
      </c>
      <c r="H29" s="70"/>
      <c r="I29" s="70">
        <v>0</v>
      </c>
      <c r="J29" s="71">
        <f>PRODUCT(I29,2)</f>
        <v>0</v>
      </c>
      <c r="K29" s="70"/>
      <c r="L29" s="87">
        <v>0</v>
      </c>
      <c r="M29" s="71">
        <f>PRODUCT(L29,2)</f>
        <v>0</v>
      </c>
      <c r="N29" s="70">
        <v>39</v>
      </c>
      <c r="O29" s="70">
        <v>6</v>
      </c>
      <c r="P29" s="70">
        <v>42</v>
      </c>
      <c r="Q29" s="161">
        <v>3</v>
      </c>
      <c r="R29" s="70">
        <v>36</v>
      </c>
      <c r="S29" s="70">
        <v>9</v>
      </c>
      <c r="T29" s="72">
        <f>SUM(O29,Q29,S29)</f>
        <v>18</v>
      </c>
      <c r="U29" s="71">
        <f>PRODUCT(T29,1.5)</f>
        <v>27</v>
      </c>
      <c r="V29" s="70"/>
      <c r="W29" s="70"/>
      <c r="X29" s="70"/>
      <c r="Y29" s="70"/>
      <c r="Z29" s="70"/>
      <c r="AA29" s="70"/>
      <c r="AB29" s="70">
        <f t="shared" si="0"/>
        <v>0</v>
      </c>
      <c r="AC29" s="71">
        <f t="shared" si="1"/>
        <v>0</v>
      </c>
      <c r="AD29" s="98">
        <f t="shared" si="2"/>
        <v>27</v>
      </c>
    </row>
    <row r="30" spans="1:30">
      <c r="A30" s="257">
        <v>26</v>
      </c>
      <c r="B30" s="164" t="s">
        <v>132</v>
      </c>
      <c r="C30" s="78" t="s">
        <v>16</v>
      </c>
      <c r="D30" s="78" t="s">
        <v>111</v>
      </c>
      <c r="E30" s="158" t="s">
        <v>142</v>
      </c>
      <c r="F30" s="141" t="s">
        <v>122</v>
      </c>
      <c r="G30" s="78" t="s">
        <v>114</v>
      </c>
      <c r="H30" s="91"/>
      <c r="I30" s="91"/>
      <c r="J30" s="91"/>
      <c r="K30" s="91"/>
      <c r="L30" s="91"/>
      <c r="M30" s="91"/>
      <c r="N30" s="92"/>
      <c r="O30" s="92"/>
      <c r="P30" s="92"/>
      <c r="Q30" s="92"/>
      <c r="R30" s="92"/>
      <c r="S30" s="92"/>
      <c r="T30" s="99"/>
      <c r="U30" s="91"/>
      <c r="V30" s="142">
        <v>36</v>
      </c>
      <c r="W30" s="143">
        <v>9</v>
      </c>
      <c r="X30" s="144">
        <v>37</v>
      </c>
      <c r="Y30" s="145">
        <v>8</v>
      </c>
      <c r="Z30" s="70"/>
      <c r="AA30" s="70"/>
      <c r="AB30" s="87">
        <f t="shared" si="0"/>
        <v>17</v>
      </c>
      <c r="AC30" s="71">
        <f t="shared" si="1"/>
        <v>25.5</v>
      </c>
      <c r="AD30" s="98">
        <f t="shared" si="2"/>
        <v>25.5</v>
      </c>
    </row>
    <row r="31" spans="1:30">
      <c r="A31" s="257">
        <v>27</v>
      </c>
      <c r="B31" s="78" t="s">
        <v>94</v>
      </c>
      <c r="C31" s="78" t="s">
        <v>13</v>
      </c>
      <c r="D31" s="78" t="s">
        <v>111</v>
      </c>
      <c r="E31" s="68">
        <v>38678</v>
      </c>
      <c r="F31" s="160" t="s">
        <v>114</v>
      </c>
      <c r="G31" s="160" t="s">
        <v>114</v>
      </c>
      <c r="H31" s="70"/>
      <c r="I31" s="70">
        <v>0</v>
      </c>
      <c r="J31" s="71">
        <f>PRODUCT(I31,2)</f>
        <v>0</v>
      </c>
      <c r="K31" s="70"/>
      <c r="L31" s="70">
        <v>0</v>
      </c>
      <c r="M31" s="71">
        <f>PRODUCT(L31,2)</f>
        <v>0</v>
      </c>
      <c r="N31" s="70">
        <v>41</v>
      </c>
      <c r="O31" s="70">
        <v>4</v>
      </c>
      <c r="P31" s="70">
        <v>46</v>
      </c>
      <c r="Q31" s="161">
        <v>1</v>
      </c>
      <c r="R31" s="70">
        <v>38</v>
      </c>
      <c r="S31" s="70">
        <v>7</v>
      </c>
      <c r="T31" s="72">
        <f>SUM(O31,Q31,S31)</f>
        <v>12</v>
      </c>
      <c r="U31" s="71">
        <f>PRODUCT(T31,1.5)</f>
        <v>18</v>
      </c>
      <c r="V31" s="70"/>
      <c r="W31" s="70"/>
      <c r="X31" s="70"/>
      <c r="Y31" s="70"/>
      <c r="Z31" s="70"/>
      <c r="AA31" s="70"/>
      <c r="AB31" s="70">
        <f t="shared" si="0"/>
        <v>0</v>
      </c>
      <c r="AC31" s="71">
        <f t="shared" si="1"/>
        <v>0</v>
      </c>
      <c r="AD31" s="98">
        <f t="shared" si="2"/>
        <v>18</v>
      </c>
    </row>
    <row r="32" spans="1:30">
      <c r="A32" s="257">
        <v>28</v>
      </c>
      <c r="B32" s="165" t="s">
        <v>146</v>
      </c>
      <c r="C32" s="4" t="s">
        <v>24</v>
      </c>
      <c r="D32" s="78" t="s">
        <v>111</v>
      </c>
      <c r="E32" s="68" t="s">
        <v>153</v>
      </c>
      <c r="F32" s="141" t="s">
        <v>122</v>
      </c>
      <c r="G32" s="78" t="s">
        <v>114</v>
      </c>
      <c r="H32" s="91"/>
      <c r="I32" s="91"/>
      <c r="J32" s="91"/>
      <c r="K32" s="91"/>
      <c r="L32" s="91"/>
      <c r="M32" s="91"/>
      <c r="N32" s="92"/>
      <c r="O32" s="92"/>
      <c r="P32" s="92"/>
      <c r="Q32" s="92"/>
      <c r="R32" s="92"/>
      <c r="S32" s="92"/>
      <c r="T32" s="99"/>
      <c r="U32" s="91"/>
      <c r="V32" s="70"/>
      <c r="W32" s="70"/>
      <c r="X32" s="144">
        <v>39</v>
      </c>
      <c r="Y32" s="145">
        <v>6</v>
      </c>
      <c r="Z32" s="70"/>
      <c r="AA32" s="70"/>
      <c r="AB32" s="70">
        <f t="shared" si="0"/>
        <v>6</v>
      </c>
      <c r="AC32" s="71">
        <f t="shared" si="1"/>
        <v>9</v>
      </c>
      <c r="AD32" s="98">
        <f t="shared" si="2"/>
        <v>9</v>
      </c>
    </row>
  </sheetData>
  <sortState ref="B10:AD58">
    <sortCondition descending="1" ref="AD10"/>
  </sortState>
  <mergeCells count="23">
    <mergeCell ref="H3:I3"/>
    <mergeCell ref="X3:Y3"/>
    <mergeCell ref="Z3:AA3"/>
    <mergeCell ref="V2:AC2"/>
    <mergeCell ref="V3:W3"/>
    <mergeCell ref="R3:S3"/>
    <mergeCell ref="N2:U2"/>
    <mergeCell ref="F1:F4"/>
    <mergeCell ref="K3:L3"/>
    <mergeCell ref="A1:A4"/>
    <mergeCell ref="B1:B4"/>
    <mergeCell ref="C1:C4"/>
    <mergeCell ref="E1:E4"/>
    <mergeCell ref="D1:D4"/>
    <mergeCell ref="G1:G4"/>
    <mergeCell ref="H1:AD1"/>
    <mergeCell ref="H2:J2"/>
    <mergeCell ref="K2:M2"/>
    <mergeCell ref="AD2:AD4"/>
    <mergeCell ref="T3:T4"/>
    <mergeCell ref="AB3:AB4"/>
    <mergeCell ref="N3:O3"/>
    <mergeCell ref="P3:Q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8"/>
  <sheetViews>
    <sheetView zoomScale="90" workbookViewId="0">
      <selection activeCell="F1" sqref="F1:U1048576"/>
    </sheetView>
  </sheetViews>
  <sheetFormatPr defaultRowHeight="14.4"/>
  <cols>
    <col min="1" max="1" width="5.77734375" style="258" customWidth="1"/>
    <col min="2" max="2" width="25.77734375" style="137" customWidth="1"/>
    <col min="3" max="3" width="35.77734375" style="137" customWidth="1"/>
    <col min="4" max="4" width="15.44140625" style="137" customWidth="1"/>
    <col min="5" max="5" width="12.44140625" style="175" customWidth="1"/>
    <col min="6" max="6" width="15.77734375" style="137" customWidth="1"/>
    <col min="7" max="12" width="8.88671875" style="48" customWidth="1"/>
    <col min="13" max="18" width="8.88671875" style="13" customWidth="1"/>
    <col min="19" max="19" width="13.5546875" style="1" customWidth="1"/>
    <col min="20" max="20" width="8.88671875" style="48" customWidth="1"/>
    <col min="21" max="22" width="8.88671875" style="13"/>
    <col min="23" max="26" width="8.88671875" style="13" customWidth="1"/>
    <col min="27" max="27" width="13.21875" style="13" customWidth="1"/>
    <col min="28" max="28" width="8.88671875" style="148"/>
    <col min="29" max="29" width="10.6640625" style="149" customWidth="1"/>
    <col min="30" max="16384" width="8.88671875" style="48"/>
  </cols>
  <sheetData>
    <row r="1" spans="1:29" s="2" customFormat="1" ht="14.4" customHeight="1">
      <c r="A1" s="248" t="s">
        <v>0</v>
      </c>
      <c r="B1" s="234" t="s">
        <v>1</v>
      </c>
      <c r="C1" s="234" t="s">
        <v>2</v>
      </c>
      <c r="D1" s="243" t="s">
        <v>106</v>
      </c>
      <c r="E1" s="247" t="s">
        <v>3</v>
      </c>
      <c r="F1" s="247" t="s">
        <v>105</v>
      </c>
      <c r="G1" s="236" t="s">
        <v>101</v>
      </c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</row>
    <row r="2" spans="1:29" s="2" customFormat="1" ht="14.4" customHeight="1">
      <c r="A2" s="248"/>
      <c r="B2" s="234"/>
      <c r="C2" s="234"/>
      <c r="D2" s="244"/>
      <c r="E2" s="247"/>
      <c r="F2" s="247"/>
      <c r="G2" s="237" t="s">
        <v>98</v>
      </c>
      <c r="H2" s="238"/>
      <c r="I2" s="239"/>
      <c r="J2" s="237" t="s">
        <v>97</v>
      </c>
      <c r="K2" s="238"/>
      <c r="L2" s="239"/>
      <c r="M2" s="234" t="s">
        <v>100</v>
      </c>
      <c r="N2" s="234"/>
      <c r="O2" s="234"/>
      <c r="P2" s="234"/>
      <c r="Q2" s="234"/>
      <c r="R2" s="234"/>
      <c r="S2" s="234"/>
      <c r="T2" s="234"/>
      <c r="U2" s="234" t="s">
        <v>103</v>
      </c>
      <c r="V2" s="234"/>
      <c r="W2" s="234"/>
      <c r="X2" s="234"/>
      <c r="Y2" s="234"/>
      <c r="Z2" s="234"/>
      <c r="AA2" s="234"/>
      <c r="AB2" s="234"/>
      <c r="AC2" s="240" t="s">
        <v>104</v>
      </c>
    </row>
    <row r="3" spans="1:29" s="2" customFormat="1" ht="27.6" customHeight="1">
      <c r="A3" s="248"/>
      <c r="B3" s="234"/>
      <c r="C3" s="234"/>
      <c r="D3" s="244"/>
      <c r="E3" s="247"/>
      <c r="F3" s="247"/>
      <c r="G3" s="234" t="s">
        <v>99</v>
      </c>
      <c r="H3" s="234"/>
      <c r="I3" s="46" t="s">
        <v>102</v>
      </c>
      <c r="J3" s="234" t="s">
        <v>99</v>
      </c>
      <c r="K3" s="234"/>
      <c r="L3" s="46" t="s">
        <v>102</v>
      </c>
      <c r="M3" s="234" t="s">
        <v>4</v>
      </c>
      <c r="N3" s="234"/>
      <c r="O3" s="234" t="s">
        <v>5</v>
      </c>
      <c r="P3" s="234"/>
      <c r="Q3" s="234" t="s">
        <v>6</v>
      </c>
      <c r="R3" s="234"/>
      <c r="S3" s="235" t="s">
        <v>112</v>
      </c>
      <c r="T3" s="16" t="s">
        <v>102</v>
      </c>
      <c r="U3" s="234" t="s">
        <v>4</v>
      </c>
      <c r="V3" s="234"/>
      <c r="W3" s="234" t="s">
        <v>5</v>
      </c>
      <c r="X3" s="234"/>
      <c r="Y3" s="234" t="s">
        <v>6</v>
      </c>
      <c r="Z3" s="234"/>
      <c r="AA3" s="235" t="s">
        <v>112</v>
      </c>
      <c r="AB3" s="16" t="s">
        <v>102</v>
      </c>
      <c r="AC3" s="241"/>
    </row>
    <row r="4" spans="1:29" s="2" customFormat="1" ht="27" customHeight="1">
      <c r="A4" s="248"/>
      <c r="B4" s="234"/>
      <c r="C4" s="234"/>
      <c r="D4" s="245"/>
      <c r="E4" s="247"/>
      <c r="F4" s="247"/>
      <c r="G4" s="45" t="s">
        <v>7</v>
      </c>
      <c r="H4" s="45" t="s">
        <v>8</v>
      </c>
      <c r="I4" s="15">
        <v>2</v>
      </c>
      <c r="J4" s="45" t="s">
        <v>7</v>
      </c>
      <c r="K4" s="45" t="s">
        <v>8</v>
      </c>
      <c r="L4" s="15">
        <v>2</v>
      </c>
      <c r="M4" s="45" t="s">
        <v>7</v>
      </c>
      <c r="N4" s="45" t="s">
        <v>8</v>
      </c>
      <c r="O4" s="45" t="s">
        <v>7</v>
      </c>
      <c r="P4" s="45" t="s">
        <v>8</v>
      </c>
      <c r="Q4" s="45" t="s">
        <v>7</v>
      </c>
      <c r="R4" s="45" t="s">
        <v>8</v>
      </c>
      <c r="S4" s="235"/>
      <c r="T4" s="15">
        <v>1.5</v>
      </c>
      <c r="U4" s="45" t="s">
        <v>7</v>
      </c>
      <c r="V4" s="45" t="s">
        <v>8</v>
      </c>
      <c r="W4" s="45" t="s">
        <v>7</v>
      </c>
      <c r="X4" s="45" t="s">
        <v>8</v>
      </c>
      <c r="Y4" s="45" t="s">
        <v>7</v>
      </c>
      <c r="Z4" s="45" t="s">
        <v>8</v>
      </c>
      <c r="AA4" s="235"/>
      <c r="AB4" s="15">
        <v>1.5</v>
      </c>
      <c r="AC4" s="242"/>
    </row>
    <row r="5" spans="1:29" s="37" customFormat="1">
      <c r="A5" s="256">
        <v>1</v>
      </c>
      <c r="B5" s="34" t="s">
        <v>74</v>
      </c>
      <c r="C5" s="34" t="s">
        <v>16</v>
      </c>
      <c r="D5" s="34" t="s">
        <v>109</v>
      </c>
      <c r="E5" s="35">
        <v>38285</v>
      </c>
      <c r="F5" s="39" t="s">
        <v>113</v>
      </c>
      <c r="G5" s="43">
        <v>1</v>
      </c>
      <c r="H5" s="29">
        <v>1000</v>
      </c>
      <c r="I5" s="30">
        <f t="shared" ref="I5:I15" si="0">PRODUCT(H5,2)</f>
        <v>2000</v>
      </c>
      <c r="J5" s="29">
        <v>11</v>
      </c>
      <c r="K5" s="29">
        <v>107</v>
      </c>
      <c r="L5" s="30">
        <f t="shared" ref="L5:L15" si="1">PRODUCT(K5,2)</f>
        <v>214</v>
      </c>
      <c r="M5" s="36">
        <v>3</v>
      </c>
      <c r="N5" s="29">
        <v>640</v>
      </c>
      <c r="O5" s="29">
        <v>10</v>
      </c>
      <c r="P5" s="29">
        <v>134</v>
      </c>
      <c r="Q5" s="42">
        <v>4</v>
      </c>
      <c r="R5" s="29">
        <v>512</v>
      </c>
      <c r="S5" s="31">
        <f t="shared" ref="S5:S15" si="2">SUM(N5,P5,R5)</f>
        <v>1286</v>
      </c>
      <c r="T5" s="138">
        <f t="shared" ref="T5:T15" si="3">PRODUCT(S5,1.5)</f>
        <v>1929</v>
      </c>
      <c r="U5" s="180">
        <v>2</v>
      </c>
      <c r="V5" s="143">
        <v>800</v>
      </c>
      <c r="W5" s="182">
        <v>2</v>
      </c>
      <c r="X5" s="145">
        <v>800</v>
      </c>
      <c r="Y5" s="185">
        <v>1</v>
      </c>
      <c r="Z5" s="147">
        <v>1000</v>
      </c>
      <c r="AA5" s="87">
        <f t="shared" ref="AA5:AA36" si="4">SUM(V5,X5,Z5)</f>
        <v>2600</v>
      </c>
      <c r="AB5" s="88">
        <f t="shared" ref="AB5:AB36" si="5">PRODUCT(AA5,1.5)</f>
        <v>3900</v>
      </c>
      <c r="AC5" s="77">
        <f t="shared" ref="AC5:AC36" si="6">SUM(I5,L5,T5,AB5)</f>
        <v>8043</v>
      </c>
    </row>
    <row r="6" spans="1:29" s="37" customFormat="1">
      <c r="A6" s="256">
        <v>2</v>
      </c>
      <c r="B6" s="34" t="s">
        <v>53</v>
      </c>
      <c r="C6" s="34" t="s">
        <v>16</v>
      </c>
      <c r="D6" s="34" t="s">
        <v>109</v>
      </c>
      <c r="E6" s="35">
        <v>38174</v>
      </c>
      <c r="F6" s="39" t="s">
        <v>113</v>
      </c>
      <c r="G6" s="44">
        <v>2</v>
      </c>
      <c r="H6" s="29">
        <v>800</v>
      </c>
      <c r="I6" s="30">
        <f t="shared" si="0"/>
        <v>1600</v>
      </c>
      <c r="J6" s="29">
        <v>8</v>
      </c>
      <c r="K6" s="29">
        <v>210</v>
      </c>
      <c r="L6" s="30">
        <f t="shared" si="1"/>
        <v>420</v>
      </c>
      <c r="M6" s="29">
        <v>8</v>
      </c>
      <c r="N6" s="29">
        <v>210</v>
      </c>
      <c r="O6" s="42">
        <v>6</v>
      </c>
      <c r="P6" s="29">
        <v>328</v>
      </c>
      <c r="Q6" s="29">
        <v>10</v>
      </c>
      <c r="R6" s="29">
        <v>134</v>
      </c>
      <c r="S6" s="31">
        <f t="shared" si="2"/>
        <v>672</v>
      </c>
      <c r="T6" s="138">
        <f t="shared" si="3"/>
        <v>1008</v>
      </c>
      <c r="U6" s="142">
        <v>43</v>
      </c>
      <c r="V6" s="143">
        <v>3</v>
      </c>
      <c r="W6" s="183">
        <v>1</v>
      </c>
      <c r="X6" s="145">
        <v>1000</v>
      </c>
      <c r="Y6" s="146">
        <v>10</v>
      </c>
      <c r="Z6" s="147">
        <v>134</v>
      </c>
      <c r="AA6" s="87">
        <f t="shared" si="4"/>
        <v>1137</v>
      </c>
      <c r="AB6" s="88">
        <f t="shared" si="5"/>
        <v>1705.5</v>
      </c>
      <c r="AC6" s="77">
        <f t="shared" si="6"/>
        <v>4733.5</v>
      </c>
    </row>
    <row r="7" spans="1:29" ht="15" thickBot="1">
      <c r="A7" s="250">
        <v>3</v>
      </c>
      <c r="B7" s="191" t="s">
        <v>66</v>
      </c>
      <c r="C7" s="191" t="s">
        <v>16</v>
      </c>
      <c r="D7" s="191" t="s">
        <v>109</v>
      </c>
      <c r="E7" s="192">
        <v>38205</v>
      </c>
      <c r="F7" s="193" t="s">
        <v>113</v>
      </c>
      <c r="G7" s="194"/>
      <c r="H7" s="194">
        <v>0</v>
      </c>
      <c r="I7" s="124">
        <f t="shared" si="0"/>
        <v>0</v>
      </c>
      <c r="J7" s="194">
        <v>9</v>
      </c>
      <c r="K7" s="194">
        <v>168</v>
      </c>
      <c r="L7" s="124">
        <f t="shared" si="1"/>
        <v>336</v>
      </c>
      <c r="M7" s="194"/>
      <c r="N7" s="194"/>
      <c r="O7" s="194"/>
      <c r="P7" s="194"/>
      <c r="Q7" s="194"/>
      <c r="R7" s="194"/>
      <c r="S7" s="195">
        <f t="shared" si="2"/>
        <v>0</v>
      </c>
      <c r="T7" s="196">
        <f t="shared" si="3"/>
        <v>0</v>
      </c>
      <c r="U7" s="197">
        <v>1</v>
      </c>
      <c r="V7" s="198">
        <v>1000</v>
      </c>
      <c r="W7" s="199">
        <v>6</v>
      </c>
      <c r="X7" s="200">
        <v>328</v>
      </c>
      <c r="Y7" s="201">
        <v>2</v>
      </c>
      <c r="Z7" s="202">
        <v>800</v>
      </c>
      <c r="AA7" s="194">
        <f t="shared" si="4"/>
        <v>2128</v>
      </c>
      <c r="AB7" s="124">
        <f t="shared" si="5"/>
        <v>3192</v>
      </c>
      <c r="AC7" s="125">
        <f t="shared" si="6"/>
        <v>3528</v>
      </c>
    </row>
    <row r="8" spans="1:29" s="37" customFormat="1">
      <c r="A8" s="255">
        <v>4</v>
      </c>
      <c r="B8" s="209" t="s">
        <v>83</v>
      </c>
      <c r="C8" s="209" t="s">
        <v>14</v>
      </c>
      <c r="D8" s="209" t="s">
        <v>110</v>
      </c>
      <c r="E8" s="210">
        <v>38665</v>
      </c>
      <c r="F8" s="210" t="s">
        <v>114</v>
      </c>
      <c r="G8" s="211">
        <v>3</v>
      </c>
      <c r="H8" s="212">
        <v>640</v>
      </c>
      <c r="I8" s="213">
        <f t="shared" si="0"/>
        <v>1280</v>
      </c>
      <c r="J8" s="229">
        <v>6</v>
      </c>
      <c r="K8" s="212">
        <v>328</v>
      </c>
      <c r="L8" s="213">
        <f t="shared" si="1"/>
        <v>656</v>
      </c>
      <c r="M8" s="212">
        <v>20</v>
      </c>
      <c r="N8" s="212">
        <v>25</v>
      </c>
      <c r="O8" s="212">
        <v>16</v>
      </c>
      <c r="P8" s="212">
        <v>35</v>
      </c>
      <c r="Q8" s="212">
        <v>17</v>
      </c>
      <c r="R8" s="212">
        <v>28</v>
      </c>
      <c r="S8" s="214">
        <f t="shared" si="2"/>
        <v>88</v>
      </c>
      <c r="T8" s="215">
        <f t="shared" si="3"/>
        <v>132</v>
      </c>
      <c r="U8" s="216">
        <v>3</v>
      </c>
      <c r="V8" s="217">
        <v>640</v>
      </c>
      <c r="W8" s="218">
        <v>9</v>
      </c>
      <c r="X8" s="219">
        <v>168</v>
      </c>
      <c r="Y8" s="220">
        <v>3</v>
      </c>
      <c r="Z8" s="221">
        <v>640</v>
      </c>
      <c r="AA8" s="212">
        <f t="shared" si="4"/>
        <v>1448</v>
      </c>
      <c r="AB8" s="213">
        <f t="shared" si="5"/>
        <v>2172</v>
      </c>
      <c r="AC8" s="222">
        <f t="shared" si="6"/>
        <v>4240</v>
      </c>
    </row>
    <row r="9" spans="1:29" ht="15" thickBot="1">
      <c r="A9" s="250">
        <v>5</v>
      </c>
      <c r="B9" s="112" t="s">
        <v>86</v>
      </c>
      <c r="C9" s="112" t="s">
        <v>37</v>
      </c>
      <c r="D9" s="112" t="s">
        <v>110</v>
      </c>
      <c r="E9" s="223">
        <v>38839</v>
      </c>
      <c r="F9" s="223" t="s">
        <v>114</v>
      </c>
      <c r="G9" s="115">
        <v>15</v>
      </c>
      <c r="H9" s="115">
        <v>44</v>
      </c>
      <c r="I9" s="131">
        <f t="shared" si="0"/>
        <v>88</v>
      </c>
      <c r="J9" s="115">
        <v>19</v>
      </c>
      <c r="K9" s="115">
        <v>26</v>
      </c>
      <c r="L9" s="131">
        <f t="shared" si="1"/>
        <v>52</v>
      </c>
      <c r="M9" s="115">
        <v>17</v>
      </c>
      <c r="N9" s="115">
        <v>28</v>
      </c>
      <c r="O9" s="115">
        <v>15</v>
      </c>
      <c r="P9" s="115">
        <v>44</v>
      </c>
      <c r="Q9" s="115">
        <v>22</v>
      </c>
      <c r="R9" s="115">
        <v>23</v>
      </c>
      <c r="S9" s="123">
        <f t="shared" si="2"/>
        <v>95</v>
      </c>
      <c r="T9" s="224">
        <f t="shared" si="3"/>
        <v>142.5</v>
      </c>
      <c r="U9" s="225">
        <v>7</v>
      </c>
      <c r="V9" s="198">
        <v>262</v>
      </c>
      <c r="W9" s="226">
        <v>3</v>
      </c>
      <c r="X9" s="200">
        <v>640</v>
      </c>
      <c r="Y9" s="227">
        <v>5</v>
      </c>
      <c r="Z9" s="202">
        <v>410</v>
      </c>
      <c r="AA9" s="115">
        <f t="shared" si="4"/>
        <v>1312</v>
      </c>
      <c r="AB9" s="131">
        <f t="shared" si="5"/>
        <v>1968</v>
      </c>
      <c r="AC9" s="228">
        <f t="shared" si="6"/>
        <v>2250.5</v>
      </c>
    </row>
    <row r="10" spans="1:29" s="37" customFormat="1">
      <c r="A10" s="251">
        <v>6</v>
      </c>
      <c r="B10" s="64" t="s">
        <v>62</v>
      </c>
      <c r="C10" s="64" t="s">
        <v>14</v>
      </c>
      <c r="D10" s="64" t="s">
        <v>111</v>
      </c>
      <c r="E10" s="203">
        <v>38371</v>
      </c>
      <c r="F10" s="204" t="s">
        <v>113</v>
      </c>
      <c r="G10" s="205">
        <v>6</v>
      </c>
      <c r="H10" s="65">
        <v>328</v>
      </c>
      <c r="I10" s="66">
        <f t="shared" si="0"/>
        <v>656</v>
      </c>
      <c r="J10" s="65">
        <v>21</v>
      </c>
      <c r="K10" s="65">
        <v>24</v>
      </c>
      <c r="L10" s="66">
        <f t="shared" si="1"/>
        <v>48</v>
      </c>
      <c r="M10" s="65">
        <v>16</v>
      </c>
      <c r="N10" s="65">
        <v>35</v>
      </c>
      <c r="O10" s="65">
        <v>20</v>
      </c>
      <c r="P10" s="65">
        <v>25</v>
      </c>
      <c r="Q10" s="65">
        <v>21</v>
      </c>
      <c r="R10" s="65">
        <v>24</v>
      </c>
      <c r="S10" s="67">
        <f t="shared" si="2"/>
        <v>84</v>
      </c>
      <c r="T10" s="206">
        <f t="shared" si="3"/>
        <v>126</v>
      </c>
      <c r="U10" s="207">
        <v>5</v>
      </c>
      <c r="V10" s="187">
        <v>410</v>
      </c>
      <c r="W10" s="188">
        <v>12</v>
      </c>
      <c r="X10" s="189">
        <v>86</v>
      </c>
      <c r="Y10" s="208">
        <v>7</v>
      </c>
      <c r="Z10" s="190">
        <v>262</v>
      </c>
      <c r="AA10" s="65">
        <f t="shared" si="4"/>
        <v>758</v>
      </c>
      <c r="AB10" s="66">
        <f t="shared" si="5"/>
        <v>1137</v>
      </c>
      <c r="AC10" s="111">
        <f t="shared" si="6"/>
        <v>1967</v>
      </c>
    </row>
    <row r="11" spans="1:29" s="37" customFormat="1">
      <c r="A11" s="256">
        <v>7</v>
      </c>
      <c r="B11" s="28" t="s">
        <v>65</v>
      </c>
      <c r="C11" s="28" t="s">
        <v>16</v>
      </c>
      <c r="D11" s="28" t="s">
        <v>111</v>
      </c>
      <c r="E11" s="35">
        <v>38384</v>
      </c>
      <c r="F11" s="39" t="s">
        <v>113</v>
      </c>
      <c r="G11" s="42">
        <v>4</v>
      </c>
      <c r="H11" s="29">
        <v>512</v>
      </c>
      <c r="I11" s="30">
        <f t="shared" si="0"/>
        <v>1024</v>
      </c>
      <c r="J11" s="29">
        <v>34</v>
      </c>
      <c r="K11" s="29">
        <v>11</v>
      </c>
      <c r="L11" s="30">
        <f t="shared" si="1"/>
        <v>22</v>
      </c>
      <c r="M11" s="29"/>
      <c r="N11" s="29"/>
      <c r="O11" s="29"/>
      <c r="P11" s="29"/>
      <c r="Q11" s="29"/>
      <c r="R11" s="29"/>
      <c r="S11" s="31">
        <f t="shared" si="2"/>
        <v>0</v>
      </c>
      <c r="T11" s="138">
        <f t="shared" si="3"/>
        <v>0</v>
      </c>
      <c r="U11" s="142">
        <v>9</v>
      </c>
      <c r="V11" s="143">
        <v>168</v>
      </c>
      <c r="W11" s="144">
        <v>17</v>
      </c>
      <c r="X11" s="145">
        <v>28</v>
      </c>
      <c r="Y11" s="186">
        <v>6</v>
      </c>
      <c r="Z11" s="147">
        <v>328</v>
      </c>
      <c r="AA11" s="87">
        <f t="shared" si="4"/>
        <v>524</v>
      </c>
      <c r="AB11" s="88">
        <f t="shared" si="5"/>
        <v>786</v>
      </c>
      <c r="AC11" s="77">
        <f t="shared" si="6"/>
        <v>1832</v>
      </c>
    </row>
    <row r="12" spans="1:29" s="37" customFormat="1">
      <c r="A12" s="256">
        <v>8</v>
      </c>
      <c r="B12" s="28" t="s">
        <v>48</v>
      </c>
      <c r="C12" s="28" t="s">
        <v>16</v>
      </c>
      <c r="D12" s="28" t="s">
        <v>111</v>
      </c>
      <c r="E12" s="35">
        <v>38289</v>
      </c>
      <c r="F12" s="39" t="s">
        <v>113</v>
      </c>
      <c r="G12" s="42">
        <v>8</v>
      </c>
      <c r="H12" s="29">
        <v>210</v>
      </c>
      <c r="I12" s="30">
        <f t="shared" si="0"/>
        <v>420</v>
      </c>
      <c r="J12" s="29">
        <v>26</v>
      </c>
      <c r="K12" s="29">
        <v>19</v>
      </c>
      <c r="L12" s="30">
        <f t="shared" si="1"/>
        <v>38</v>
      </c>
      <c r="M12" s="29"/>
      <c r="N12" s="29"/>
      <c r="O12" s="29"/>
      <c r="P12" s="29"/>
      <c r="Q12" s="29"/>
      <c r="R12" s="29"/>
      <c r="S12" s="31">
        <f t="shared" si="2"/>
        <v>0</v>
      </c>
      <c r="T12" s="138">
        <f t="shared" si="3"/>
        <v>0</v>
      </c>
      <c r="U12" s="142">
        <v>41</v>
      </c>
      <c r="V12" s="143">
        <v>4</v>
      </c>
      <c r="W12" s="144">
        <v>11</v>
      </c>
      <c r="X12" s="145">
        <v>107</v>
      </c>
      <c r="Y12" s="186">
        <v>4</v>
      </c>
      <c r="Z12" s="147">
        <v>512</v>
      </c>
      <c r="AA12" s="87">
        <f t="shared" si="4"/>
        <v>623</v>
      </c>
      <c r="AB12" s="88">
        <f t="shared" si="5"/>
        <v>934.5</v>
      </c>
      <c r="AC12" s="77">
        <f t="shared" si="6"/>
        <v>1392.5</v>
      </c>
    </row>
    <row r="13" spans="1:29" s="37" customFormat="1">
      <c r="A13" s="256">
        <v>9</v>
      </c>
      <c r="B13" s="28" t="s">
        <v>73</v>
      </c>
      <c r="C13" s="28" t="s">
        <v>15</v>
      </c>
      <c r="D13" s="28" t="s">
        <v>111</v>
      </c>
      <c r="E13" s="35">
        <v>38332</v>
      </c>
      <c r="F13" s="39" t="s">
        <v>113</v>
      </c>
      <c r="G13" s="29">
        <v>10</v>
      </c>
      <c r="H13" s="29">
        <v>134</v>
      </c>
      <c r="I13" s="30">
        <f t="shared" si="0"/>
        <v>268</v>
      </c>
      <c r="J13" s="29">
        <v>25</v>
      </c>
      <c r="K13" s="29">
        <v>20</v>
      </c>
      <c r="L13" s="30">
        <f t="shared" si="1"/>
        <v>40</v>
      </c>
      <c r="M13" s="29">
        <v>19</v>
      </c>
      <c r="N13" s="29">
        <v>26</v>
      </c>
      <c r="O13" s="29">
        <v>14</v>
      </c>
      <c r="P13" s="29">
        <v>55</v>
      </c>
      <c r="Q13" s="29">
        <v>28</v>
      </c>
      <c r="R13" s="29">
        <v>17</v>
      </c>
      <c r="S13" s="31">
        <f t="shared" si="2"/>
        <v>98</v>
      </c>
      <c r="T13" s="138">
        <f t="shared" si="3"/>
        <v>147</v>
      </c>
      <c r="U13" s="181">
        <v>4</v>
      </c>
      <c r="V13" s="143">
        <v>512</v>
      </c>
      <c r="W13" s="144">
        <v>20</v>
      </c>
      <c r="X13" s="145">
        <v>25</v>
      </c>
      <c r="Y13" s="146">
        <v>39</v>
      </c>
      <c r="Z13" s="147">
        <v>6</v>
      </c>
      <c r="AA13" s="87">
        <f t="shared" si="4"/>
        <v>543</v>
      </c>
      <c r="AB13" s="88">
        <f t="shared" si="5"/>
        <v>814.5</v>
      </c>
      <c r="AC13" s="77">
        <f t="shared" si="6"/>
        <v>1269.5</v>
      </c>
    </row>
    <row r="14" spans="1:29" s="37" customFormat="1">
      <c r="A14" s="256">
        <v>10</v>
      </c>
      <c r="B14" s="4" t="s">
        <v>68</v>
      </c>
      <c r="C14" s="4" t="s">
        <v>87</v>
      </c>
      <c r="D14" s="4" t="s">
        <v>111</v>
      </c>
      <c r="E14" s="9">
        <v>38611</v>
      </c>
      <c r="F14" s="9" t="s">
        <v>114</v>
      </c>
      <c r="G14" s="41">
        <v>5</v>
      </c>
      <c r="H14" s="3">
        <v>410</v>
      </c>
      <c r="I14" s="18">
        <f t="shared" si="0"/>
        <v>820</v>
      </c>
      <c r="J14" s="3"/>
      <c r="K14" s="3">
        <v>0</v>
      </c>
      <c r="L14" s="18">
        <f t="shared" si="1"/>
        <v>0</v>
      </c>
      <c r="M14" s="3">
        <v>29</v>
      </c>
      <c r="N14" s="3">
        <v>16</v>
      </c>
      <c r="O14" s="3">
        <v>29</v>
      </c>
      <c r="P14" s="3">
        <v>16</v>
      </c>
      <c r="Q14" s="3">
        <v>44</v>
      </c>
      <c r="R14" s="20">
        <v>1</v>
      </c>
      <c r="S14" s="19">
        <f t="shared" si="2"/>
        <v>33</v>
      </c>
      <c r="T14" s="139">
        <f t="shared" si="3"/>
        <v>49.5</v>
      </c>
      <c r="U14" s="142">
        <v>12</v>
      </c>
      <c r="V14" s="143">
        <v>86</v>
      </c>
      <c r="W14" s="144">
        <v>10</v>
      </c>
      <c r="X14" s="145">
        <v>134</v>
      </c>
      <c r="Y14" s="146">
        <v>39</v>
      </c>
      <c r="Z14" s="147">
        <v>6</v>
      </c>
      <c r="AA14" s="70">
        <f t="shared" si="4"/>
        <v>226</v>
      </c>
      <c r="AB14" s="71">
        <f t="shared" si="5"/>
        <v>339</v>
      </c>
      <c r="AC14" s="98">
        <f t="shared" si="6"/>
        <v>1208.5</v>
      </c>
    </row>
    <row r="15" spans="1:29" s="37" customFormat="1">
      <c r="A15" s="256">
        <v>11</v>
      </c>
      <c r="B15" s="28" t="s">
        <v>52</v>
      </c>
      <c r="C15" s="28" t="s">
        <v>9</v>
      </c>
      <c r="D15" s="28" t="s">
        <v>111</v>
      </c>
      <c r="E15" s="35">
        <v>38384</v>
      </c>
      <c r="F15" s="39" t="s">
        <v>113</v>
      </c>
      <c r="G15" s="29">
        <v>9</v>
      </c>
      <c r="H15" s="29">
        <v>168</v>
      </c>
      <c r="I15" s="30">
        <f t="shared" si="0"/>
        <v>336</v>
      </c>
      <c r="J15" s="29"/>
      <c r="K15" s="29">
        <v>0</v>
      </c>
      <c r="L15" s="30">
        <f t="shared" si="1"/>
        <v>0</v>
      </c>
      <c r="M15" s="29">
        <v>28</v>
      </c>
      <c r="N15" s="29">
        <v>17</v>
      </c>
      <c r="O15" s="29">
        <v>13</v>
      </c>
      <c r="P15" s="29">
        <v>69</v>
      </c>
      <c r="Q15" s="29">
        <v>24</v>
      </c>
      <c r="R15" s="29">
        <v>21</v>
      </c>
      <c r="S15" s="31">
        <f t="shared" si="2"/>
        <v>107</v>
      </c>
      <c r="T15" s="138">
        <f t="shared" si="3"/>
        <v>160.5</v>
      </c>
      <c r="U15" s="142">
        <v>17</v>
      </c>
      <c r="V15" s="143">
        <v>28</v>
      </c>
      <c r="W15" s="184">
        <v>7</v>
      </c>
      <c r="X15" s="145">
        <v>262</v>
      </c>
      <c r="Y15" s="146">
        <v>9</v>
      </c>
      <c r="Z15" s="147">
        <v>168</v>
      </c>
      <c r="AA15" s="87">
        <f t="shared" si="4"/>
        <v>458</v>
      </c>
      <c r="AB15" s="88">
        <f t="shared" si="5"/>
        <v>687</v>
      </c>
      <c r="AC15" s="77">
        <f t="shared" si="6"/>
        <v>1183.5</v>
      </c>
    </row>
    <row r="16" spans="1:29">
      <c r="A16" s="256">
        <v>12</v>
      </c>
      <c r="B16" s="151" t="s">
        <v>125</v>
      </c>
      <c r="C16" s="4" t="s">
        <v>16</v>
      </c>
      <c r="D16" s="4" t="s">
        <v>111</v>
      </c>
      <c r="E16" s="150" t="s">
        <v>135</v>
      </c>
      <c r="F16" s="4" t="s">
        <v>122</v>
      </c>
      <c r="G16" s="17"/>
      <c r="H16" s="17"/>
      <c r="I16" s="17"/>
      <c r="J16" s="17"/>
      <c r="K16" s="17"/>
      <c r="L16" s="17"/>
      <c r="M16" s="47"/>
      <c r="N16" s="47"/>
      <c r="O16" s="47"/>
      <c r="P16" s="47"/>
      <c r="Q16" s="47"/>
      <c r="R16" s="47"/>
      <c r="S16" s="136"/>
      <c r="T16" s="140"/>
      <c r="U16" s="181">
        <v>6</v>
      </c>
      <c r="V16" s="143">
        <v>328</v>
      </c>
      <c r="W16" s="184">
        <v>5</v>
      </c>
      <c r="X16" s="145">
        <v>410</v>
      </c>
      <c r="Y16" s="146">
        <v>24</v>
      </c>
      <c r="Z16" s="147">
        <v>21</v>
      </c>
      <c r="AA16" s="87">
        <f t="shared" si="4"/>
        <v>759</v>
      </c>
      <c r="AB16" s="88">
        <f t="shared" si="5"/>
        <v>1138.5</v>
      </c>
      <c r="AC16" s="77">
        <f t="shared" si="6"/>
        <v>1138.5</v>
      </c>
    </row>
    <row r="17" spans="1:29" s="37" customFormat="1">
      <c r="A17" s="256">
        <v>13</v>
      </c>
      <c r="B17" s="152" t="s">
        <v>144</v>
      </c>
      <c r="C17" s="4" t="s">
        <v>154</v>
      </c>
      <c r="D17" s="4" t="s">
        <v>111</v>
      </c>
      <c r="E17" s="179" t="s">
        <v>155</v>
      </c>
      <c r="F17" s="4" t="s">
        <v>122</v>
      </c>
      <c r="G17" s="17"/>
      <c r="H17" s="17"/>
      <c r="I17" s="17"/>
      <c r="J17" s="17"/>
      <c r="K17" s="17"/>
      <c r="L17" s="17"/>
      <c r="M17" s="47"/>
      <c r="N17" s="47"/>
      <c r="O17" s="47"/>
      <c r="P17" s="47"/>
      <c r="Q17" s="47"/>
      <c r="R17" s="47"/>
      <c r="S17" s="136"/>
      <c r="T17" s="140"/>
      <c r="U17" s="70"/>
      <c r="V17" s="70"/>
      <c r="W17" s="184">
        <v>4</v>
      </c>
      <c r="X17" s="145">
        <v>512</v>
      </c>
      <c r="Y17" s="146">
        <v>18</v>
      </c>
      <c r="Z17" s="147">
        <v>27</v>
      </c>
      <c r="AA17" s="70">
        <f t="shared" si="4"/>
        <v>539</v>
      </c>
      <c r="AB17" s="71">
        <f t="shared" si="5"/>
        <v>808.5</v>
      </c>
      <c r="AC17" s="98">
        <f t="shared" si="6"/>
        <v>808.5</v>
      </c>
    </row>
    <row r="18" spans="1:29" s="37" customFormat="1">
      <c r="A18" s="256">
        <v>14</v>
      </c>
      <c r="B18" s="151" t="s">
        <v>126</v>
      </c>
      <c r="C18" s="4" t="s">
        <v>16</v>
      </c>
      <c r="D18" s="4" t="s">
        <v>111</v>
      </c>
      <c r="E18" s="150" t="s">
        <v>136</v>
      </c>
      <c r="F18" s="4" t="s">
        <v>114</v>
      </c>
      <c r="G18" s="17"/>
      <c r="H18" s="17"/>
      <c r="I18" s="17"/>
      <c r="J18" s="17"/>
      <c r="K18" s="17"/>
      <c r="L18" s="17"/>
      <c r="M18" s="47"/>
      <c r="N18" s="47"/>
      <c r="O18" s="47"/>
      <c r="P18" s="47"/>
      <c r="Q18" s="47"/>
      <c r="R18" s="47"/>
      <c r="S18" s="136"/>
      <c r="T18" s="140"/>
      <c r="U18" s="181">
        <v>8</v>
      </c>
      <c r="V18" s="143">
        <v>210</v>
      </c>
      <c r="W18" s="70"/>
      <c r="X18" s="70"/>
      <c r="Y18" s="186">
        <v>8</v>
      </c>
      <c r="Z18" s="147">
        <v>210</v>
      </c>
      <c r="AA18" s="70">
        <f t="shared" si="4"/>
        <v>420</v>
      </c>
      <c r="AB18" s="71">
        <f t="shared" si="5"/>
        <v>630</v>
      </c>
      <c r="AC18" s="98">
        <f t="shared" si="6"/>
        <v>630</v>
      </c>
    </row>
    <row r="19" spans="1:29">
      <c r="A19" s="256">
        <v>15</v>
      </c>
      <c r="B19" s="28" t="s">
        <v>56</v>
      </c>
      <c r="C19" s="28" t="s">
        <v>17</v>
      </c>
      <c r="D19" s="28" t="s">
        <v>111</v>
      </c>
      <c r="E19" s="35">
        <v>38396</v>
      </c>
      <c r="F19" s="39" t="s">
        <v>113</v>
      </c>
      <c r="G19" s="42">
        <v>7</v>
      </c>
      <c r="H19" s="29">
        <v>262</v>
      </c>
      <c r="I19" s="30">
        <f t="shared" ref="I19:I25" si="7">PRODUCT(H19,2)</f>
        <v>524</v>
      </c>
      <c r="J19" s="29">
        <v>37</v>
      </c>
      <c r="K19" s="29">
        <v>8</v>
      </c>
      <c r="L19" s="30">
        <f t="shared" ref="L19:L25" si="8">PRODUCT(K19,2)</f>
        <v>16</v>
      </c>
      <c r="M19" s="29"/>
      <c r="N19" s="29"/>
      <c r="O19" s="29">
        <v>27</v>
      </c>
      <c r="P19" s="29">
        <v>18</v>
      </c>
      <c r="Q19" s="29"/>
      <c r="R19" s="29"/>
      <c r="S19" s="31">
        <f t="shared" ref="S19:S25" si="9">SUM(N19,P19,R19)</f>
        <v>18</v>
      </c>
      <c r="T19" s="138">
        <f t="shared" ref="T19:T25" si="10">PRODUCT(S19,1.5)</f>
        <v>27</v>
      </c>
      <c r="U19" s="142">
        <v>33</v>
      </c>
      <c r="V19" s="143">
        <v>12</v>
      </c>
      <c r="W19" s="144">
        <v>40</v>
      </c>
      <c r="X19" s="145">
        <v>5</v>
      </c>
      <c r="Y19" s="146">
        <v>36</v>
      </c>
      <c r="Z19" s="147">
        <v>9</v>
      </c>
      <c r="AA19" s="87">
        <f t="shared" si="4"/>
        <v>26</v>
      </c>
      <c r="AB19" s="88">
        <f t="shared" si="5"/>
        <v>39</v>
      </c>
      <c r="AC19" s="77">
        <f t="shared" si="6"/>
        <v>606</v>
      </c>
    </row>
    <row r="20" spans="1:29" s="37" customFormat="1">
      <c r="A20" s="256">
        <v>16</v>
      </c>
      <c r="B20" s="28" t="s">
        <v>69</v>
      </c>
      <c r="C20" s="28" t="s">
        <v>14</v>
      </c>
      <c r="D20" s="28" t="s">
        <v>111</v>
      </c>
      <c r="E20" s="35">
        <v>38329</v>
      </c>
      <c r="F20" s="39" t="s">
        <v>113</v>
      </c>
      <c r="G20" s="29">
        <v>13</v>
      </c>
      <c r="H20" s="29">
        <v>69</v>
      </c>
      <c r="I20" s="30">
        <f t="shared" si="7"/>
        <v>138</v>
      </c>
      <c r="J20" s="29"/>
      <c r="K20" s="29">
        <v>0</v>
      </c>
      <c r="L20" s="30">
        <f t="shared" si="8"/>
        <v>0</v>
      </c>
      <c r="M20" s="29"/>
      <c r="N20" s="29"/>
      <c r="O20" s="29">
        <v>26</v>
      </c>
      <c r="P20" s="29">
        <v>19</v>
      </c>
      <c r="Q20" s="29"/>
      <c r="R20" s="29"/>
      <c r="S20" s="31">
        <f t="shared" si="9"/>
        <v>19</v>
      </c>
      <c r="T20" s="138">
        <f t="shared" si="10"/>
        <v>28.5</v>
      </c>
      <c r="U20" s="142">
        <v>20</v>
      </c>
      <c r="V20" s="143">
        <v>25</v>
      </c>
      <c r="W20" s="184">
        <v>8</v>
      </c>
      <c r="X20" s="145">
        <v>210</v>
      </c>
      <c r="Y20" s="146">
        <v>19</v>
      </c>
      <c r="Z20" s="147">
        <v>26</v>
      </c>
      <c r="AA20" s="87">
        <f t="shared" si="4"/>
        <v>261</v>
      </c>
      <c r="AB20" s="88">
        <f t="shared" si="5"/>
        <v>391.5</v>
      </c>
      <c r="AC20" s="77">
        <f t="shared" si="6"/>
        <v>558</v>
      </c>
    </row>
    <row r="21" spans="1:29" s="37" customFormat="1">
      <c r="A21" s="256">
        <v>17</v>
      </c>
      <c r="B21" s="4" t="s">
        <v>85</v>
      </c>
      <c r="C21" s="4" t="s">
        <v>15</v>
      </c>
      <c r="D21" s="4" t="s">
        <v>111</v>
      </c>
      <c r="E21" s="9">
        <v>38891</v>
      </c>
      <c r="F21" s="9" t="s">
        <v>114</v>
      </c>
      <c r="G21" s="3">
        <v>14</v>
      </c>
      <c r="H21" s="3">
        <v>55</v>
      </c>
      <c r="I21" s="18">
        <f t="shared" si="7"/>
        <v>110</v>
      </c>
      <c r="J21" s="3">
        <v>35</v>
      </c>
      <c r="K21" s="3">
        <v>10</v>
      </c>
      <c r="L21" s="18">
        <f t="shared" si="8"/>
        <v>20</v>
      </c>
      <c r="M21" s="3"/>
      <c r="N21" s="3"/>
      <c r="O21" s="3">
        <v>30</v>
      </c>
      <c r="P21" s="3">
        <v>15</v>
      </c>
      <c r="Q21" s="3">
        <v>30</v>
      </c>
      <c r="R21" s="3">
        <v>15</v>
      </c>
      <c r="S21" s="19">
        <f t="shared" si="9"/>
        <v>30</v>
      </c>
      <c r="T21" s="139">
        <f t="shared" si="10"/>
        <v>45</v>
      </c>
      <c r="U21" s="142">
        <v>38</v>
      </c>
      <c r="V21" s="143">
        <v>7</v>
      </c>
      <c r="W21" s="144">
        <v>29</v>
      </c>
      <c r="X21" s="145">
        <v>16</v>
      </c>
      <c r="Y21" s="146">
        <v>11</v>
      </c>
      <c r="Z21" s="147">
        <v>107</v>
      </c>
      <c r="AA21" s="70">
        <f t="shared" si="4"/>
        <v>130</v>
      </c>
      <c r="AB21" s="71">
        <f t="shared" si="5"/>
        <v>195</v>
      </c>
      <c r="AC21" s="98">
        <f t="shared" si="6"/>
        <v>370</v>
      </c>
    </row>
    <row r="22" spans="1:29" s="37" customFormat="1">
      <c r="A22" s="256">
        <v>18</v>
      </c>
      <c r="B22" s="28" t="s">
        <v>88</v>
      </c>
      <c r="C22" s="28" t="s">
        <v>15</v>
      </c>
      <c r="D22" s="28" t="s">
        <v>111</v>
      </c>
      <c r="E22" s="35">
        <v>38423</v>
      </c>
      <c r="F22" s="39" t="s">
        <v>113</v>
      </c>
      <c r="G22" s="29">
        <v>16</v>
      </c>
      <c r="H22" s="29">
        <v>35</v>
      </c>
      <c r="I22" s="30">
        <f t="shared" si="7"/>
        <v>70</v>
      </c>
      <c r="J22" s="29"/>
      <c r="K22" s="29">
        <v>0</v>
      </c>
      <c r="L22" s="30">
        <f t="shared" si="8"/>
        <v>0</v>
      </c>
      <c r="M22" s="29">
        <v>32</v>
      </c>
      <c r="N22" s="29">
        <v>13</v>
      </c>
      <c r="O22" s="29"/>
      <c r="P22" s="29"/>
      <c r="Q22" s="29"/>
      <c r="R22" s="29"/>
      <c r="S22" s="31">
        <f t="shared" si="9"/>
        <v>13</v>
      </c>
      <c r="T22" s="138">
        <f t="shared" si="10"/>
        <v>19.5</v>
      </c>
      <c r="U22" s="142">
        <v>13</v>
      </c>
      <c r="V22" s="143">
        <v>69</v>
      </c>
      <c r="W22" s="144">
        <v>18</v>
      </c>
      <c r="X22" s="145">
        <v>27</v>
      </c>
      <c r="Y22" s="146">
        <v>13</v>
      </c>
      <c r="Z22" s="147">
        <v>69</v>
      </c>
      <c r="AA22" s="87">
        <f t="shared" si="4"/>
        <v>165</v>
      </c>
      <c r="AB22" s="88">
        <f t="shared" si="5"/>
        <v>247.5</v>
      </c>
      <c r="AC22" s="77">
        <f t="shared" si="6"/>
        <v>337</v>
      </c>
    </row>
    <row r="23" spans="1:29" s="37" customFormat="1">
      <c r="A23" s="256">
        <v>19</v>
      </c>
      <c r="B23" s="28" t="s">
        <v>50</v>
      </c>
      <c r="C23" s="28" t="s">
        <v>14</v>
      </c>
      <c r="D23" s="28" t="s">
        <v>111</v>
      </c>
      <c r="E23" s="35">
        <v>38175</v>
      </c>
      <c r="F23" s="39" t="s">
        <v>113</v>
      </c>
      <c r="G23" s="29">
        <v>11</v>
      </c>
      <c r="H23" s="29">
        <v>107</v>
      </c>
      <c r="I23" s="30">
        <f t="shared" si="7"/>
        <v>214</v>
      </c>
      <c r="J23" s="29"/>
      <c r="K23" s="29">
        <v>0</v>
      </c>
      <c r="L23" s="30">
        <f t="shared" si="8"/>
        <v>0</v>
      </c>
      <c r="M23" s="29"/>
      <c r="N23" s="29"/>
      <c r="O23" s="29"/>
      <c r="P23" s="29"/>
      <c r="Q23" s="29"/>
      <c r="R23" s="29"/>
      <c r="S23" s="31">
        <f t="shared" si="9"/>
        <v>0</v>
      </c>
      <c r="T23" s="138">
        <f t="shared" si="10"/>
        <v>0</v>
      </c>
      <c r="U23" s="142">
        <v>16</v>
      </c>
      <c r="V23" s="143">
        <v>35</v>
      </c>
      <c r="W23" s="144">
        <v>28</v>
      </c>
      <c r="X23" s="145">
        <v>17</v>
      </c>
      <c r="Y23" s="87"/>
      <c r="Z23" s="87"/>
      <c r="AA23" s="87">
        <f t="shared" si="4"/>
        <v>52</v>
      </c>
      <c r="AB23" s="88">
        <f t="shared" si="5"/>
        <v>78</v>
      </c>
      <c r="AC23" s="77">
        <f t="shared" si="6"/>
        <v>292</v>
      </c>
    </row>
    <row r="24" spans="1:29">
      <c r="A24" s="256">
        <v>20</v>
      </c>
      <c r="B24" s="28" t="s">
        <v>77</v>
      </c>
      <c r="C24" s="28" t="s">
        <v>11</v>
      </c>
      <c r="D24" s="28" t="s">
        <v>111</v>
      </c>
      <c r="E24" s="35">
        <v>38328</v>
      </c>
      <c r="F24" s="39" t="s">
        <v>113</v>
      </c>
      <c r="G24" s="29">
        <v>12</v>
      </c>
      <c r="H24" s="29">
        <v>86</v>
      </c>
      <c r="I24" s="30">
        <f t="shared" si="7"/>
        <v>172</v>
      </c>
      <c r="J24" s="29">
        <v>36</v>
      </c>
      <c r="K24" s="29">
        <v>9</v>
      </c>
      <c r="L24" s="30">
        <f t="shared" si="8"/>
        <v>18</v>
      </c>
      <c r="M24" s="29"/>
      <c r="N24" s="29"/>
      <c r="O24" s="29"/>
      <c r="P24" s="29"/>
      <c r="Q24" s="29"/>
      <c r="R24" s="29"/>
      <c r="S24" s="31">
        <f t="shared" si="9"/>
        <v>0</v>
      </c>
      <c r="T24" s="138">
        <f t="shared" si="10"/>
        <v>0</v>
      </c>
      <c r="U24" s="142">
        <v>24</v>
      </c>
      <c r="V24" s="143">
        <v>21</v>
      </c>
      <c r="W24" s="144">
        <v>24</v>
      </c>
      <c r="X24" s="145">
        <v>21</v>
      </c>
      <c r="Y24" s="146">
        <v>22</v>
      </c>
      <c r="Z24" s="147">
        <v>23</v>
      </c>
      <c r="AA24" s="87">
        <f t="shared" si="4"/>
        <v>65</v>
      </c>
      <c r="AB24" s="88">
        <f t="shared" si="5"/>
        <v>97.5</v>
      </c>
      <c r="AC24" s="77">
        <f t="shared" si="6"/>
        <v>287.5</v>
      </c>
    </row>
    <row r="25" spans="1:29" s="37" customFormat="1">
      <c r="A25" s="256">
        <v>21</v>
      </c>
      <c r="B25" s="4" t="s">
        <v>63</v>
      </c>
      <c r="C25" s="4" t="s">
        <v>16</v>
      </c>
      <c r="D25" s="4" t="s">
        <v>111</v>
      </c>
      <c r="E25" s="9">
        <v>38543</v>
      </c>
      <c r="F25" s="9" t="s">
        <v>114</v>
      </c>
      <c r="G25" s="3">
        <v>23</v>
      </c>
      <c r="H25" s="3">
        <v>22</v>
      </c>
      <c r="I25" s="18">
        <f t="shared" si="7"/>
        <v>44</v>
      </c>
      <c r="J25" s="3"/>
      <c r="K25" s="29">
        <v>0</v>
      </c>
      <c r="L25" s="18">
        <f t="shared" si="8"/>
        <v>0</v>
      </c>
      <c r="M25" s="3"/>
      <c r="N25" s="3"/>
      <c r="O25" s="3"/>
      <c r="P25" s="3"/>
      <c r="Q25" s="3"/>
      <c r="R25" s="3"/>
      <c r="S25" s="19">
        <f t="shared" si="9"/>
        <v>0</v>
      </c>
      <c r="T25" s="139">
        <f t="shared" si="10"/>
        <v>0</v>
      </c>
      <c r="U25" s="142">
        <v>11</v>
      </c>
      <c r="V25" s="143">
        <v>107</v>
      </c>
      <c r="W25" s="144">
        <v>19</v>
      </c>
      <c r="X25" s="145">
        <v>26</v>
      </c>
      <c r="Y25" s="146">
        <v>26</v>
      </c>
      <c r="Z25" s="147">
        <v>19</v>
      </c>
      <c r="AA25" s="70">
        <f t="shared" si="4"/>
        <v>152</v>
      </c>
      <c r="AB25" s="71">
        <f t="shared" si="5"/>
        <v>228</v>
      </c>
      <c r="AC25" s="98">
        <f t="shared" si="6"/>
        <v>272</v>
      </c>
    </row>
    <row r="26" spans="1:29" s="37" customFormat="1">
      <c r="A26" s="256">
        <v>22</v>
      </c>
      <c r="B26" s="153" t="s">
        <v>129</v>
      </c>
      <c r="C26" s="4" t="s">
        <v>16</v>
      </c>
      <c r="D26" s="4" t="s">
        <v>111</v>
      </c>
      <c r="E26" s="150" t="s">
        <v>139</v>
      </c>
      <c r="F26" s="4" t="s">
        <v>122</v>
      </c>
      <c r="G26" s="17"/>
      <c r="H26" s="17"/>
      <c r="I26" s="17"/>
      <c r="J26" s="17"/>
      <c r="K26" s="17"/>
      <c r="L26" s="17"/>
      <c r="M26" s="47"/>
      <c r="N26" s="47"/>
      <c r="O26" s="47"/>
      <c r="P26" s="47"/>
      <c r="Q26" s="47"/>
      <c r="R26" s="47"/>
      <c r="S26" s="136"/>
      <c r="T26" s="140"/>
      <c r="U26" s="142">
        <v>21</v>
      </c>
      <c r="V26" s="143">
        <v>24</v>
      </c>
      <c r="W26" s="144">
        <v>13</v>
      </c>
      <c r="X26" s="145">
        <v>69</v>
      </c>
      <c r="Y26" s="146">
        <v>12</v>
      </c>
      <c r="Z26" s="147">
        <v>86</v>
      </c>
      <c r="AA26" s="87">
        <f t="shared" si="4"/>
        <v>179</v>
      </c>
      <c r="AB26" s="88">
        <f t="shared" si="5"/>
        <v>268.5</v>
      </c>
      <c r="AC26" s="77">
        <f t="shared" si="6"/>
        <v>268.5</v>
      </c>
    </row>
    <row r="27" spans="1:29" s="37" customFormat="1">
      <c r="A27" s="256">
        <v>23</v>
      </c>
      <c r="B27" s="154" t="s">
        <v>127</v>
      </c>
      <c r="C27" s="178" t="s">
        <v>14</v>
      </c>
      <c r="D27" s="4" t="s">
        <v>111</v>
      </c>
      <c r="E27" s="150" t="s">
        <v>137</v>
      </c>
      <c r="F27" s="4" t="s">
        <v>122</v>
      </c>
      <c r="G27" s="17"/>
      <c r="H27" s="17"/>
      <c r="I27" s="17"/>
      <c r="J27" s="17"/>
      <c r="K27" s="17"/>
      <c r="L27" s="17"/>
      <c r="M27" s="47"/>
      <c r="N27" s="47"/>
      <c r="O27" s="47"/>
      <c r="P27" s="47"/>
      <c r="Q27" s="47"/>
      <c r="R27" s="47"/>
      <c r="S27" s="136"/>
      <c r="T27" s="140"/>
      <c r="U27" s="142">
        <v>10</v>
      </c>
      <c r="V27" s="143">
        <v>134</v>
      </c>
      <c r="W27" s="70"/>
      <c r="X27" s="70"/>
      <c r="Y27" s="146">
        <v>23</v>
      </c>
      <c r="Z27" s="147">
        <v>22</v>
      </c>
      <c r="AA27" s="70">
        <f t="shared" si="4"/>
        <v>156</v>
      </c>
      <c r="AB27" s="71">
        <f t="shared" si="5"/>
        <v>234</v>
      </c>
      <c r="AC27" s="98">
        <f t="shared" si="6"/>
        <v>234</v>
      </c>
    </row>
    <row r="28" spans="1:29">
      <c r="A28" s="256">
        <v>24</v>
      </c>
      <c r="B28" s="4" t="s">
        <v>75</v>
      </c>
      <c r="C28" s="4" t="s">
        <v>11</v>
      </c>
      <c r="D28" s="4" t="s">
        <v>111</v>
      </c>
      <c r="E28" s="9">
        <v>38544</v>
      </c>
      <c r="F28" s="9" t="s">
        <v>114</v>
      </c>
      <c r="G28" s="3">
        <v>22</v>
      </c>
      <c r="H28" s="3">
        <v>23</v>
      </c>
      <c r="I28" s="18">
        <f t="shared" ref="I28:I37" si="11">PRODUCT(H28,2)</f>
        <v>46</v>
      </c>
      <c r="J28" s="3"/>
      <c r="K28" s="29">
        <v>0</v>
      </c>
      <c r="L28" s="18">
        <f t="shared" ref="L28:L37" si="12">PRODUCT(K28,2)</f>
        <v>0</v>
      </c>
      <c r="M28" s="3"/>
      <c r="N28" s="3"/>
      <c r="O28" s="3"/>
      <c r="P28" s="3"/>
      <c r="Q28" s="3"/>
      <c r="R28" s="3"/>
      <c r="S28" s="19">
        <f t="shared" ref="S28:S37" si="13">SUM(N28,P28,R28)</f>
        <v>0</v>
      </c>
      <c r="T28" s="139">
        <f t="shared" ref="T28:T37" si="14">PRODUCT(S28,1.5)</f>
        <v>0</v>
      </c>
      <c r="U28" s="142">
        <v>15</v>
      </c>
      <c r="V28" s="143">
        <v>44</v>
      </c>
      <c r="W28" s="144">
        <v>21</v>
      </c>
      <c r="X28" s="145">
        <v>24</v>
      </c>
      <c r="Y28" s="146">
        <v>15</v>
      </c>
      <c r="Z28" s="147">
        <v>44</v>
      </c>
      <c r="AA28" s="70">
        <f t="shared" si="4"/>
        <v>112</v>
      </c>
      <c r="AB28" s="71">
        <f t="shared" si="5"/>
        <v>168</v>
      </c>
      <c r="AC28" s="98">
        <f t="shared" si="6"/>
        <v>214</v>
      </c>
    </row>
    <row r="29" spans="1:29">
      <c r="A29" s="256">
        <v>25</v>
      </c>
      <c r="B29" s="28" t="s">
        <v>47</v>
      </c>
      <c r="C29" s="28" t="s">
        <v>14</v>
      </c>
      <c r="D29" s="28" t="s">
        <v>111</v>
      </c>
      <c r="E29" s="35">
        <v>38226</v>
      </c>
      <c r="F29" s="39" t="s">
        <v>113</v>
      </c>
      <c r="G29" s="29"/>
      <c r="H29" s="29">
        <v>0</v>
      </c>
      <c r="I29" s="30">
        <f t="shared" si="11"/>
        <v>0</v>
      </c>
      <c r="J29" s="29">
        <v>40</v>
      </c>
      <c r="K29" s="29">
        <v>5</v>
      </c>
      <c r="L29" s="30">
        <f t="shared" si="12"/>
        <v>10</v>
      </c>
      <c r="M29" s="29"/>
      <c r="N29" s="29"/>
      <c r="O29" s="29"/>
      <c r="P29" s="29"/>
      <c r="Q29" s="29"/>
      <c r="R29" s="29"/>
      <c r="S29" s="31">
        <f t="shared" si="13"/>
        <v>0</v>
      </c>
      <c r="T29" s="138">
        <f t="shared" si="14"/>
        <v>0</v>
      </c>
      <c r="U29" s="142">
        <v>14</v>
      </c>
      <c r="V29" s="143">
        <v>55</v>
      </c>
      <c r="W29" s="144">
        <v>25</v>
      </c>
      <c r="X29" s="145">
        <v>20</v>
      </c>
      <c r="Y29" s="146">
        <v>14</v>
      </c>
      <c r="Z29" s="147">
        <v>55</v>
      </c>
      <c r="AA29" s="87">
        <f t="shared" si="4"/>
        <v>130</v>
      </c>
      <c r="AB29" s="88">
        <f t="shared" si="5"/>
        <v>195</v>
      </c>
      <c r="AC29" s="77">
        <f t="shared" si="6"/>
        <v>205</v>
      </c>
    </row>
    <row r="30" spans="1:29">
      <c r="A30" s="256">
        <v>26</v>
      </c>
      <c r="B30" s="28" t="s">
        <v>46</v>
      </c>
      <c r="C30" s="28" t="s">
        <v>27</v>
      </c>
      <c r="D30" s="28" t="s">
        <v>111</v>
      </c>
      <c r="E30" s="35">
        <v>38348</v>
      </c>
      <c r="F30" s="39" t="s">
        <v>113</v>
      </c>
      <c r="G30" s="29">
        <v>17</v>
      </c>
      <c r="H30" s="29">
        <v>28</v>
      </c>
      <c r="I30" s="30">
        <f t="shared" si="11"/>
        <v>56</v>
      </c>
      <c r="J30" s="29"/>
      <c r="K30" s="29">
        <v>0</v>
      </c>
      <c r="L30" s="30">
        <f t="shared" si="12"/>
        <v>0</v>
      </c>
      <c r="M30" s="29">
        <v>34</v>
      </c>
      <c r="N30" s="29">
        <v>11</v>
      </c>
      <c r="O30" s="29">
        <v>36</v>
      </c>
      <c r="P30" s="29">
        <v>9</v>
      </c>
      <c r="Q30" s="29">
        <v>35</v>
      </c>
      <c r="R30" s="29">
        <v>10</v>
      </c>
      <c r="S30" s="31">
        <f t="shared" si="13"/>
        <v>30</v>
      </c>
      <c r="T30" s="138">
        <f t="shared" si="14"/>
        <v>45</v>
      </c>
      <c r="U30" s="142">
        <v>22</v>
      </c>
      <c r="V30" s="143">
        <v>23</v>
      </c>
      <c r="W30" s="144">
        <v>23</v>
      </c>
      <c r="X30" s="145">
        <v>22</v>
      </c>
      <c r="Y30" s="146">
        <v>31</v>
      </c>
      <c r="Z30" s="147">
        <v>14</v>
      </c>
      <c r="AA30" s="87">
        <f t="shared" si="4"/>
        <v>59</v>
      </c>
      <c r="AB30" s="88">
        <f t="shared" si="5"/>
        <v>88.5</v>
      </c>
      <c r="AC30" s="77">
        <f t="shared" si="6"/>
        <v>189.5</v>
      </c>
    </row>
    <row r="31" spans="1:29">
      <c r="A31" s="256">
        <v>27</v>
      </c>
      <c r="B31" s="28" t="s">
        <v>59</v>
      </c>
      <c r="C31" s="28" t="s">
        <v>11</v>
      </c>
      <c r="D31" s="28" t="s">
        <v>111</v>
      </c>
      <c r="E31" s="35">
        <v>38422</v>
      </c>
      <c r="F31" s="39" t="s">
        <v>113</v>
      </c>
      <c r="G31" s="29">
        <v>18</v>
      </c>
      <c r="H31" s="29">
        <v>27</v>
      </c>
      <c r="I31" s="30">
        <f t="shared" si="11"/>
        <v>54</v>
      </c>
      <c r="J31" s="29"/>
      <c r="K31" s="29">
        <v>0</v>
      </c>
      <c r="L31" s="30">
        <f t="shared" si="12"/>
        <v>0</v>
      </c>
      <c r="M31" s="29"/>
      <c r="N31" s="29"/>
      <c r="O31" s="29">
        <v>32</v>
      </c>
      <c r="P31" s="29">
        <v>13</v>
      </c>
      <c r="Q31" s="29"/>
      <c r="R31" s="29"/>
      <c r="S31" s="31">
        <f t="shared" si="13"/>
        <v>13</v>
      </c>
      <c r="T31" s="138">
        <f t="shared" si="14"/>
        <v>19.5</v>
      </c>
      <c r="U31" s="142">
        <v>23</v>
      </c>
      <c r="V31" s="143">
        <v>22</v>
      </c>
      <c r="W31" s="144">
        <v>22</v>
      </c>
      <c r="X31" s="145">
        <v>23</v>
      </c>
      <c r="Y31" s="146">
        <v>17</v>
      </c>
      <c r="Z31" s="147">
        <v>28</v>
      </c>
      <c r="AA31" s="87">
        <f t="shared" si="4"/>
        <v>73</v>
      </c>
      <c r="AB31" s="88">
        <f t="shared" si="5"/>
        <v>109.5</v>
      </c>
      <c r="AC31" s="77">
        <f t="shared" si="6"/>
        <v>183</v>
      </c>
    </row>
    <row r="32" spans="1:29">
      <c r="A32" s="256">
        <v>28</v>
      </c>
      <c r="B32" s="28" t="s">
        <v>93</v>
      </c>
      <c r="C32" s="28" t="s">
        <v>16</v>
      </c>
      <c r="D32" s="28" t="s">
        <v>111</v>
      </c>
      <c r="E32" s="33">
        <v>38416</v>
      </c>
      <c r="F32" s="39" t="s">
        <v>113</v>
      </c>
      <c r="G32" s="29">
        <v>20</v>
      </c>
      <c r="H32" s="29">
        <v>25</v>
      </c>
      <c r="I32" s="30">
        <f t="shared" si="11"/>
        <v>50</v>
      </c>
      <c r="J32" s="29"/>
      <c r="K32" s="29">
        <v>0</v>
      </c>
      <c r="L32" s="30">
        <f t="shared" si="12"/>
        <v>0</v>
      </c>
      <c r="M32" s="29"/>
      <c r="N32" s="29"/>
      <c r="O32" s="29"/>
      <c r="P32" s="29"/>
      <c r="Q32" s="29"/>
      <c r="R32" s="29"/>
      <c r="S32" s="31">
        <f t="shared" si="13"/>
        <v>0</v>
      </c>
      <c r="T32" s="138">
        <f t="shared" si="14"/>
        <v>0</v>
      </c>
      <c r="U32" s="142">
        <v>39</v>
      </c>
      <c r="V32" s="143">
        <v>6</v>
      </c>
      <c r="W32" s="144">
        <v>15</v>
      </c>
      <c r="X32" s="145">
        <v>44</v>
      </c>
      <c r="Y32" s="146">
        <v>21</v>
      </c>
      <c r="Z32" s="147">
        <v>24</v>
      </c>
      <c r="AA32" s="87">
        <f t="shared" si="4"/>
        <v>74</v>
      </c>
      <c r="AB32" s="88">
        <f t="shared" si="5"/>
        <v>111</v>
      </c>
      <c r="AC32" s="77">
        <f t="shared" si="6"/>
        <v>161</v>
      </c>
    </row>
    <row r="33" spans="1:29">
      <c r="A33" s="256">
        <v>29</v>
      </c>
      <c r="B33" s="28" t="s">
        <v>58</v>
      </c>
      <c r="C33" s="28" t="s">
        <v>27</v>
      </c>
      <c r="D33" s="28" t="s">
        <v>111</v>
      </c>
      <c r="E33" s="35">
        <v>38297</v>
      </c>
      <c r="F33" s="39" t="s">
        <v>113</v>
      </c>
      <c r="G33" s="29">
        <v>25</v>
      </c>
      <c r="H33" s="29">
        <v>20</v>
      </c>
      <c r="I33" s="30">
        <f t="shared" si="11"/>
        <v>40</v>
      </c>
      <c r="J33" s="29"/>
      <c r="K33" s="29">
        <v>0</v>
      </c>
      <c r="L33" s="30">
        <f t="shared" si="12"/>
        <v>0</v>
      </c>
      <c r="M33" s="29">
        <v>43</v>
      </c>
      <c r="N33" s="38">
        <v>2</v>
      </c>
      <c r="O33" s="29">
        <v>48</v>
      </c>
      <c r="P33" s="38">
        <v>1</v>
      </c>
      <c r="Q33" s="29">
        <v>51</v>
      </c>
      <c r="R33" s="38">
        <v>1</v>
      </c>
      <c r="S33" s="31">
        <f t="shared" si="13"/>
        <v>4</v>
      </c>
      <c r="T33" s="138">
        <f t="shared" si="14"/>
        <v>6</v>
      </c>
      <c r="U33" s="87"/>
      <c r="V33" s="87"/>
      <c r="W33" s="144">
        <v>14</v>
      </c>
      <c r="X33" s="145">
        <v>55</v>
      </c>
      <c r="Y33" s="146">
        <v>28</v>
      </c>
      <c r="Z33" s="147">
        <v>17</v>
      </c>
      <c r="AA33" s="87">
        <f t="shared" si="4"/>
        <v>72</v>
      </c>
      <c r="AB33" s="88">
        <f t="shared" si="5"/>
        <v>108</v>
      </c>
      <c r="AC33" s="77">
        <f t="shared" si="6"/>
        <v>154</v>
      </c>
    </row>
    <row r="34" spans="1:29">
      <c r="A34" s="256">
        <v>30</v>
      </c>
      <c r="B34" s="4" t="s">
        <v>76</v>
      </c>
      <c r="C34" s="4" t="s">
        <v>9</v>
      </c>
      <c r="D34" s="4" t="s">
        <v>111</v>
      </c>
      <c r="E34" s="9">
        <v>38791</v>
      </c>
      <c r="F34" s="9" t="s">
        <v>114</v>
      </c>
      <c r="G34" s="3">
        <v>19</v>
      </c>
      <c r="H34" s="3">
        <v>26</v>
      </c>
      <c r="I34" s="18">
        <f t="shared" si="11"/>
        <v>52</v>
      </c>
      <c r="J34" s="3"/>
      <c r="K34" s="3">
        <v>0</v>
      </c>
      <c r="L34" s="18">
        <f t="shared" si="12"/>
        <v>0</v>
      </c>
      <c r="M34" s="3">
        <v>38</v>
      </c>
      <c r="N34" s="3">
        <v>7</v>
      </c>
      <c r="O34" s="3">
        <v>49</v>
      </c>
      <c r="P34" s="20">
        <v>1</v>
      </c>
      <c r="Q34" s="3">
        <v>40</v>
      </c>
      <c r="R34" s="3">
        <v>5</v>
      </c>
      <c r="S34" s="19">
        <f t="shared" si="13"/>
        <v>13</v>
      </c>
      <c r="T34" s="139">
        <f t="shared" si="14"/>
        <v>19.5</v>
      </c>
      <c r="U34" s="142">
        <v>34</v>
      </c>
      <c r="V34" s="143">
        <v>11</v>
      </c>
      <c r="W34" s="144">
        <v>26</v>
      </c>
      <c r="X34" s="145">
        <v>19</v>
      </c>
      <c r="Y34" s="146">
        <v>30</v>
      </c>
      <c r="Z34" s="147">
        <v>15</v>
      </c>
      <c r="AA34" s="70">
        <f t="shared" si="4"/>
        <v>45</v>
      </c>
      <c r="AB34" s="71">
        <f t="shared" si="5"/>
        <v>67.5</v>
      </c>
      <c r="AC34" s="98">
        <f t="shared" si="6"/>
        <v>139</v>
      </c>
    </row>
    <row r="35" spans="1:29" s="37" customFormat="1">
      <c r="A35" s="256">
        <v>31</v>
      </c>
      <c r="B35" s="4" t="s">
        <v>72</v>
      </c>
      <c r="C35" s="4" t="s">
        <v>17</v>
      </c>
      <c r="D35" s="4" t="s">
        <v>111</v>
      </c>
      <c r="E35" s="9">
        <v>38892</v>
      </c>
      <c r="F35" s="9" t="s">
        <v>114</v>
      </c>
      <c r="G35" s="3">
        <v>24</v>
      </c>
      <c r="H35" s="3">
        <v>21</v>
      </c>
      <c r="I35" s="18">
        <f t="shared" si="11"/>
        <v>42</v>
      </c>
      <c r="J35" s="3"/>
      <c r="K35" s="3">
        <v>0</v>
      </c>
      <c r="L35" s="18">
        <f t="shared" si="12"/>
        <v>0</v>
      </c>
      <c r="M35" s="3"/>
      <c r="N35" s="3"/>
      <c r="O35" s="3"/>
      <c r="P35" s="3"/>
      <c r="Q35" s="3"/>
      <c r="R35" s="3"/>
      <c r="S35" s="19">
        <f t="shared" si="13"/>
        <v>0</v>
      </c>
      <c r="T35" s="139">
        <f t="shared" si="14"/>
        <v>0</v>
      </c>
      <c r="U35" s="142">
        <v>27</v>
      </c>
      <c r="V35" s="143">
        <v>18</v>
      </c>
      <c r="W35" s="144">
        <v>33</v>
      </c>
      <c r="X35" s="145">
        <v>12</v>
      </c>
      <c r="Y35" s="146">
        <v>20</v>
      </c>
      <c r="Z35" s="147">
        <v>25</v>
      </c>
      <c r="AA35" s="70">
        <f t="shared" si="4"/>
        <v>55</v>
      </c>
      <c r="AB35" s="71">
        <f t="shared" si="5"/>
        <v>82.5</v>
      </c>
      <c r="AC35" s="98">
        <f t="shared" si="6"/>
        <v>124.5</v>
      </c>
    </row>
    <row r="36" spans="1:29" s="37" customFormat="1">
      <c r="A36" s="256">
        <v>32</v>
      </c>
      <c r="B36" s="28" t="s">
        <v>55</v>
      </c>
      <c r="C36" s="28" t="s">
        <v>16</v>
      </c>
      <c r="D36" s="28" t="s">
        <v>111</v>
      </c>
      <c r="E36" s="35">
        <v>38465</v>
      </c>
      <c r="F36" s="39" t="s">
        <v>113</v>
      </c>
      <c r="G36" s="29">
        <v>30</v>
      </c>
      <c r="H36" s="29">
        <v>15</v>
      </c>
      <c r="I36" s="30">
        <f t="shared" si="11"/>
        <v>30</v>
      </c>
      <c r="J36" s="29"/>
      <c r="K36" s="29">
        <v>0</v>
      </c>
      <c r="L36" s="30">
        <f t="shared" si="12"/>
        <v>0</v>
      </c>
      <c r="M36" s="29"/>
      <c r="N36" s="29"/>
      <c r="O36" s="29"/>
      <c r="P36" s="29"/>
      <c r="Q36" s="29"/>
      <c r="R36" s="29"/>
      <c r="S36" s="31">
        <f t="shared" si="13"/>
        <v>0</v>
      </c>
      <c r="T36" s="138">
        <f t="shared" si="14"/>
        <v>0</v>
      </c>
      <c r="U36" s="142">
        <v>18</v>
      </c>
      <c r="V36" s="143">
        <v>27</v>
      </c>
      <c r="W36" s="144">
        <v>36</v>
      </c>
      <c r="X36" s="145">
        <v>9</v>
      </c>
      <c r="Y36" s="146">
        <v>29</v>
      </c>
      <c r="Z36" s="147">
        <v>16</v>
      </c>
      <c r="AA36" s="87">
        <f t="shared" si="4"/>
        <v>52</v>
      </c>
      <c r="AB36" s="88">
        <f t="shared" si="5"/>
        <v>78</v>
      </c>
      <c r="AC36" s="77">
        <f t="shared" si="6"/>
        <v>108</v>
      </c>
    </row>
    <row r="37" spans="1:29">
      <c r="A37" s="256">
        <v>33</v>
      </c>
      <c r="B37" s="28" t="s">
        <v>64</v>
      </c>
      <c r="C37" s="28" t="s">
        <v>24</v>
      </c>
      <c r="D37" s="28" t="s">
        <v>111</v>
      </c>
      <c r="E37" s="35">
        <v>38253</v>
      </c>
      <c r="F37" s="39" t="s">
        <v>113</v>
      </c>
      <c r="G37" s="29">
        <v>21</v>
      </c>
      <c r="H37" s="29">
        <v>24</v>
      </c>
      <c r="I37" s="30">
        <f t="shared" si="11"/>
        <v>48</v>
      </c>
      <c r="J37" s="29"/>
      <c r="K37" s="29">
        <v>0</v>
      </c>
      <c r="L37" s="30">
        <f t="shared" si="12"/>
        <v>0</v>
      </c>
      <c r="M37" s="29">
        <v>33</v>
      </c>
      <c r="N37" s="29">
        <v>12</v>
      </c>
      <c r="O37" s="29"/>
      <c r="P37" s="29"/>
      <c r="Q37" s="29">
        <v>47</v>
      </c>
      <c r="R37" s="38">
        <v>1</v>
      </c>
      <c r="S37" s="31">
        <f t="shared" si="13"/>
        <v>13</v>
      </c>
      <c r="T37" s="138">
        <f t="shared" si="14"/>
        <v>19.5</v>
      </c>
      <c r="U37" s="142">
        <v>37</v>
      </c>
      <c r="V37" s="143">
        <v>8</v>
      </c>
      <c r="W37" s="144">
        <v>31</v>
      </c>
      <c r="X37" s="145">
        <v>14</v>
      </c>
      <c r="Y37" s="87"/>
      <c r="Z37" s="87"/>
      <c r="AA37" s="87">
        <f t="shared" ref="AA37:AA68" si="15">SUM(V37,X37,Z37)</f>
        <v>22</v>
      </c>
      <c r="AB37" s="88">
        <f t="shared" ref="AB37:AB68" si="16">PRODUCT(AA37,1.5)</f>
        <v>33</v>
      </c>
      <c r="AC37" s="77">
        <f t="shared" ref="AC37:AC68" si="17">SUM(I37,L37,T37,AB37)</f>
        <v>100.5</v>
      </c>
    </row>
    <row r="38" spans="1:29" s="37" customFormat="1">
      <c r="A38" s="256">
        <v>34</v>
      </c>
      <c r="B38" s="154" t="s">
        <v>128</v>
      </c>
      <c r="C38" s="4" t="s">
        <v>14</v>
      </c>
      <c r="D38" s="4" t="s">
        <v>111</v>
      </c>
      <c r="E38" s="150" t="s">
        <v>138</v>
      </c>
      <c r="F38" s="4" t="s">
        <v>114</v>
      </c>
      <c r="G38" s="17"/>
      <c r="H38" s="17"/>
      <c r="I38" s="17"/>
      <c r="J38" s="17"/>
      <c r="K38" s="17"/>
      <c r="L38" s="17"/>
      <c r="M38" s="47"/>
      <c r="N38" s="47"/>
      <c r="O38" s="47"/>
      <c r="P38" s="47"/>
      <c r="Q38" s="47"/>
      <c r="R38" s="47"/>
      <c r="S38" s="136"/>
      <c r="T38" s="140"/>
      <c r="U38" s="142">
        <v>19</v>
      </c>
      <c r="V38" s="143">
        <v>26</v>
      </c>
      <c r="W38" s="144">
        <v>16</v>
      </c>
      <c r="X38" s="145">
        <v>35</v>
      </c>
      <c r="Y38" s="70"/>
      <c r="Z38" s="70"/>
      <c r="AA38" s="70">
        <f t="shared" si="15"/>
        <v>61</v>
      </c>
      <c r="AB38" s="71">
        <f t="shared" si="16"/>
        <v>91.5</v>
      </c>
      <c r="AC38" s="98">
        <f t="shared" si="17"/>
        <v>91.5</v>
      </c>
    </row>
    <row r="39" spans="1:29">
      <c r="A39" s="256">
        <v>35</v>
      </c>
      <c r="B39" s="28" t="s">
        <v>54</v>
      </c>
      <c r="C39" s="28" t="s">
        <v>17</v>
      </c>
      <c r="D39" s="28" t="s">
        <v>111</v>
      </c>
      <c r="E39" s="35">
        <v>38237</v>
      </c>
      <c r="F39" s="39" t="s">
        <v>113</v>
      </c>
      <c r="G39" s="29">
        <v>32</v>
      </c>
      <c r="H39" s="29">
        <v>13</v>
      </c>
      <c r="I39" s="30">
        <f t="shared" ref="I39:I44" si="18">PRODUCT(H39,2)</f>
        <v>26</v>
      </c>
      <c r="J39" s="29"/>
      <c r="K39" s="29">
        <v>0</v>
      </c>
      <c r="L39" s="30">
        <f t="shared" ref="L39:L44" si="19">PRODUCT(K39,2)</f>
        <v>0</v>
      </c>
      <c r="M39" s="29"/>
      <c r="N39" s="29"/>
      <c r="O39" s="29"/>
      <c r="P39" s="29"/>
      <c r="Q39" s="29"/>
      <c r="R39" s="29"/>
      <c r="S39" s="31">
        <f t="shared" ref="S39:S44" si="20">SUM(N39,P39,R39)</f>
        <v>0</v>
      </c>
      <c r="T39" s="138">
        <f t="shared" ref="T39:T44" si="21">PRODUCT(S39,1.5)</f>
        <v>0</v>
      </c>
      <c r="U39" s="142">
        <v>32</v>
      </c>
      <c r="V39" s="143">
        <v>13</v>
      </c>
      <c r="W39" s="144">
        <v>27</v>
      </c>
      <c r="X39" s="145">
        <v>18</v>
      </c>
      <c r="Y39" s="146">
        <v>34</v>
      </c>
      <c r="Z39" s="147">
        <v>11</v>
      </c>
      <c r="AA39" s="87">
        <f t="shared" si="15"/>
        <v>42</v>
      </c>
      <c r="AB39" s="88">
        <f t="shared" si="16"/>
        <v>63</v>
      </c>
      <c r="AC39" s="77">
        <f t="shared" si="17"/>
        <v>89</v>
      </c>
    </row>
    <row r="40" spans="1:29" s="37" customFormat="1">
      <c r="A40" s="256">
        <v>36</v>
      </c>
      <c r="B40" s="4" t="s">
        <v>67</v>
      </c>
      <c r="C40" s="4" t="s">
        <v>17</v>
      </c>
      <c r="D40" s="4" t="s">
        <v>111</v>
      </c>
      <c r="E40" s="9">
        <v>38571</v>
      </c>
      <c r="F40" s="9" t="s">
        <v>114</v>
      </c>
      <c r="G40" s="3">
        <v>27</v>
      </c>
      <c r="H40" s="3">
        <v>18</v>
      </c>
      <c r="I40" s="18">
        <f t="shared" si="18"/>
        <v>36</v>
      </c>
      <c r="J40" s="3"/>
      <c r="K40" s="29">
        <v>0</v>
      </c>
      <c r="L40" s="18">
        <f t="shared" si="19"/>
        <v>0</v>
      </c>
      <c r="M40" s="3"/>
      <c r="N40" s="3"/>
      <c r="O40" s="3"/>
      <c r="P40" s="3"/>
      <c r="Q40" s="3"/>
      <c r="R40" s="3"/>
      <c r="S40" s="19">
        <f t="shared" si="20"/>
        <v>0</v>
      </c>
      <c r="T40" s="139">
        <f t="shared" si="21"/>
        <v>0</v>
      </c>
      <c r="U40" s="142">
        <v>28</v>
      </c>
      <c r="V40" s="143">
        <v>17</v>
      </c>
      <c r="W40" s="144">
        <v>41</v>
      </c>
      <c r="X40" s="145">
        <v>4</v>
      </c>
      <c r="Y40" s="146">
        <v>32</v>
      </c>
      <c r="Z40" s="147">
        <v>13</v>
      </c>
      <c r="AA40" s="70">
        <f t="shared" si="15"/>
        <v>34</v>
      </c>
      <c r="AB40" s="71">
        <f t="shared" si="16"/>
        <v>51</v>
      </c>
      <c r="AC40" s="98">
        <f t="shared" si="17"/>
        <v>87</v>
      </c>
    </row>
    <row r="41" spans="1:29" s="37" customFormat="1">
      <c r="A41" s="256">
        <v>37</v>
      </c>
      <c r="B41" s="28" t="s">
        <v>49</v>
      </c>
      <c r="C41" s="28" t="s">
        <v>24</v>
      </c>
      <c r="D41" s="28" t="s">
        <v>111</v>
      </c>
      <c r="E41" s="35">
        <v>38466</v>
      </c>
      <c r="F41" s="39" t="s">
        <v>113</v>
      </c>
      <c r="G41" s="29">
        <v>29</v>
      </c>
      <c r="H41" s="29">
        <v>16</v>
      </c>
      <c r="I41" s="30">
        <f t="shared" si="18"/>
        <v>32</v>
      </c>
      <c r="J41" s="29"/>
      <c r="K41" s="3">
        <v>0</v>
      </c>
      <c r="L41" s="30">
        <f t="shared" si="19"/>
        <v>0</v>
      </c>
      <c r="M41" s="29"/>
      <c r="N41" s="29"/>
      <c r="O41" s="29"/>
      <c r="P41" s="29"/>
      <c r="Q41" s="29"/>
      <c r="R41" s="29"/>
      <c r="S41" s="31">
        <f t="shared" si="20"/>
        <v>0</v>
      </c>
      <c r="T41" s="138">
        <f t="shared" si="21"/>
        <v>0</v>
      </c>
      <c r="U41" s="142">
        <v>30</v>
      </c>
      <c r="V41" s="143">
        <v>15</v>
      </c>
      <c r="W41" s="144">
        <v>38</v>
      </c>
      <c r="X41" s="145">
        <v>7</v>
      </c>
      <c r="Y41" s="146">
        <v>33</v>
      </c>
      <c r="Z41" s="147">
        <v>12</v>
      </c>
      <c r="AA41" s="87">
        <f t="shared" si="15"/>
        <v>34</v>
      </c>
      <c r="AB41" s="88">
        <f t="shared" si="16"/>
        <v>51</v>
      </c>
      <c r="AC41" s="77">
        <f t="shared" si="17"/>
        <v>83</v>
      </c>
    </row>
    <row r="42" spans="1:29">
      <c r="A42" s="256">
        <v>38</v>
      </c>
      <c r="B42" s="4" t="s">
        <v>57</v>
      </c>
      <c r="C42" s="4" t="s">
        <v>17</v>
      </c>
      <c r="D42" s="4" t="s">
        <v>111</v>
      </c>
      <c r="E42" s="9">
        <v>38853</v>
      </c>
      <c r="F42" s="9" t="s">
        <v>114</v>
      </c>
      <c r="G42" s="3">
        <v>26</v>
      </c>
      <c r="H42" s="3">
        <v>19</v>
      </c>
      <c r="I42" s="18">
        <f t="shared" si="18"/>
        <v>38</v>
      </c>
      <c r="J42" s="3"/>
      <c r="K42" s="29">
        <v>0</v>
      </c>
      <c r="L42" s="18">
        <f t="shared" si="19"/>
        <v>0</v>
      </c>
      <c r="M42" s="3"/>
      <c r="N42" s="3"/>
      <c r="O42" s="3"/>
      <c r="P42" s="3"/>
      <c r="Q42" s="3"/>
      <c r="R42" s="3"/>
      <c r="S42" s="19">
        <f t="shared" si="20"/>
        <v>0</v>
      </c>
      <c r="T42" s="139">
        <f t="shared" si="21"/>
        <v>0</v>
      </c>
      <c r="U42" s="142">
        <v>26</v>
      </c>
      <c r="V42" s="143">
        <v>19</v>
      </c>
      <c r="W42" s="144">
        <v>42</v>
      </c>
      <c r="X42" s="145">
        <v>3</v>
      </c>
      <c r="Y42" s="146">
        <v>37</v>
      </c>
      <c r="Z42" s="147">
        <v>8</v>
      </c>
      <c r="AA42" s="70">
        <f t="shared" si="15"/>
        <v>30</v>
      </c>
      <c r="AB42" s="71">
        <f t="shared" si="16"/>
        <v>45</v>
      </c>
      <c r="AC42" s="98">
        <f t="shared" si="17"/>
        <v>83</v>
      </c>
    </row>
    <row r="43" spans="1:29" s="37" customFormat="1">
      <c r="A43" s="256">
        <v>39</v>
      </c>
      <c r="B43" s="4" t="s">
        <v>61</v>
      </c>
      <c r="C43" s="4" t="s">
        <v>24</v>
      </c>
      <c r="D43" s="4" t="s">
        <v>111</v>
      </c>
      <c r="E43" s="9">
        <v>38602</v>
      </c>
      <c r="F43" s="9" t="s">
        <v>114</v>
      </c>
      <c r="G43" s="3">
        <v>34</v>
      </c>
      <c r="H43" s="3">
        <v>11</v>
      </c>
      <c r="I43" s="18">
        <f t="shared" si="18"/>
        <v>22</v>
      </c>
      <c r="J43" s="3"/>
      <c r="K43" s="29">
        <v>0</v>
      </c>
      <c r="L43" s="18">
        <f t="shared" si="19"/>
        <v>0</v>
      </c>
      <c r="M43" s="3"/>
      <c r="N43" s="3"/>
      <c r="O43" s="3">
        <v>39</v>
      </c>
      <c r="P43" s="3">
        <v>6</v>
      </c>
      <c r="Q43" s="3"/>
      <c r="R43" s="3"/>
      <c r="S43" s="19">
        <f t="shared" si="20"/>
        <v>6</v>
      </c>
      <c r="T43" s="139">
        <f t="shared" si="21"/>
        <v>9</v>
      </c>
      <c r="U43" s="142">
        <v>31</v>
      </c>
      <c r="V43" s="143">
        <v>14</v>
      </c>
      <c r="W43" s="144">
        <v>32</v>
      </c>
      <c r="X43" s="145">
        <v>13</v>
      </c>
      <c r="Y43" s="146">
        <v>38</v>
      </c>
      <c r="Z43" s="147">
        <v>7</v>
      </c>
      <c r="AA43" s="70">
        <f t="shared" si="15"/>
        <v>34</v>
      </c>
      <c r="AB43" s="71">
        <f t="shared" si="16"/>
        <v>51</v>
      </c>
      <c r="AC43" s="98">
        <f t="shared" si="17"/>
        <v>82</v>
      </c>
    </row>
    <row r="44" spans="1:29">
      <c r="A44" s="257">
        <v>40</v>
      </c>
      <c r="B44" s="83" t="s">
        <v>82</v>
      </c>
      <c r="C44" s="83" t="s">
        <v>95</v>
      </c>
      <c r="D44" s="83" t="s">
        <v>111</v>
      </c>
      <c r="E44" s="155">
        <v>38394</v>
      </c>
      <c r="F44" s="156" t="s">
        <v>113</v>
      </c>
      <c r="G44" s="87">
        <v>33</v>
      </c>
      <c r="H44" s="87">
        <v>12</v>
      </c>
      <c r="I44" s="88">
        <f t="shared" si="18"/>
        <v>24</v>
      </c>
      <c r="J44" s="87"/>
      <c r="K44" s="87">
        <v>0</v>
      </c>
      <c r="L44" s="88">
        <f t="shared" si="19"/>
        <v>0</v>
      </c>
      <c r="M44" s="87">
        <v>50</v>
      </c>
      <c r="N44" s="87">
        <v>1</v>
      </c>
      <c r="O44" s="87">
        <v>41</v>
      </c>
      <c r="P44" s="87">
        <v>4</v>
      </c>
      <c r="Q44" s="87">
        <v>48</v>
      </c>
      <c r="R44" s="157">
        <v>1</v>
      </c>
      <c r="S44" s="89">
        <f t="shared" si="20"/>
        <v>6</v>
      </c>
      <c r="T44" s="88">
        <f t="shared" si="21"/>
        <v>9</v>
      </c>
      <c r="U44" s="142">
        <v>29</v>
      </c>
      <c r="V44" s="143">
        <v>16</v>
      </c>
      <c r="W44" s="144">
        <v>43</v>
      </c>
      <c r="X44" s="145">
        <v>2</v>
      </c>
      <c r="Y44" s="87"/>
      <c r="Z44" s="87"/>
      <c r="AA44" s="87">
        <f t="shared" si="15"/>
        <v>18</v>
      </c>
      <c r="AB44" s="88">
        <f t="shared" si="16"/>
        <v>27</v>
      </c>
      <c r="AC44" s="77">
        <f t="shared" si="17"/>
        <v>60</v>
      </c>
    </row>
    <row r="45" spans="1:29">
      <c r="A45" s="257">
        <v>41</v>
      </c>
      <c r="B45" s="142" t="s">
        <v>134</v>
      </c>
      <c r="C45" s="78" t="s">
        <v>14</v>
      </c>
      <c r="D45" s="78" t="s">
        <v>111</v>
      </c>
      <c r="E45" s="158" t="s">
        <v>142</v>
      </c>
      <c r="F45" s="78" t="s">
        <v>114</v>
      </c>
      <c r="G45" s="91"/>
      <c r="H45" s="91"/>
      <c r="I45" s="91"/>
      <c r="J45" s="91"/>
      <c r="K45" s="91"/>
      <c r="L45" s="91"/>
      <c r="M45" s="92"/>
      <c r="N45" s="92"/>
      <c r="O45" s="92"/>
      <c r="P45" s="92"/>
      <c r="Q45" s="92"/>
      <c r="R45" s="92"/>
      <c r="S45" s="99"/>
      <c r="T45" s="91"/>
      <c r="U45" s="142">
        <v>41</v>
      </c>
      <c r="V45" s="143">
        <v>4</v>
      </c>
      <c r="W45" s="144">
        <v>34</v>
      </c>
      <c r="X45" s="145">
        <v>11</v>
      </c>
      <c r="Y45" s="146">
        <v>25</v>
      </c>
      <c r="Z45" s="147">
        <v>20</v>
      </c>
      <c r="AA45" s="70">
        <f t="shared" si="15"/>
        <v>35</v>
      </c>
      <c r="AB45" s="71">
        <f t="shared" si="16"/>
        <v>52.5</v>
      </c>
      <c r="AC45" s="98">
        <f t="shared" si="17"/>
        <v>52.5</v>
      </c>
    </row>
    <row r="46" spans="1:29">
      <c r="A46" s="257">
        <v>42</v>
      </c>
      <c r="B46" s="159" t="s">
        <v>147</v>
      </c>
      <c r="C46" s="78" t="s">
        <v>16</v>
      </c>
      <c r="D46" s="78" t="s">
        <v>111</v>
      </c>
      <c r="E46" s="68" t="s">
        <v>152</v>
      </c>
      <c r="F46" s="78" t="s">
        <v>122</v>
      </c>
      <c r="G46" s="91"/>
      <c r="H46" s="91"/>
      <c r="I46" s="91"/>
      <c r="J46" s="91"/>
      <c r="K46" s="91"/>
      <c r="L46" s="91"/>
      <c r="M46" s="92"/>
      <c r="N46" s="92"/>
      <c r="O46" s="92"/>
      <c r="P46" s="92"/>
      <c r="Q46" s="92"/>
      <c r="R46" s="92"/>
      <c r="S46" s="99"/>
      <c r="T46" s="91"/>
      <c r="U46" s="70"/>
      <c r="V46" s="70"/>
      <c r="W46" s="70"/>
      <c r="X46" s="70"/>
      <c r="Y46" s="146">
        <v>16</v>
      </c>
      <c r="Z46" s="147">
        <v>35</v>
      </c>
      <c r="AA46" s="70">
        <f t="shared" si="15"/>
        <v>35</v>
      </c>
      <c r="AB46" s="71">
        <f t="shared" si="16"/>
        <v>52.5</v>
      </c>
      <c r="AC46" s="98">
        <f t="shared" si="17"/>
        <v>52.5</v>
      </c>
    </row>
    <row r="47" spans="1:29">
      <c r="A47" s="257">
        <v>43</v>
      </c>
      <c r="B47" s="78" t="s">
        <v>84</v>
      </c>
      <c r="C47" s="78" t="s">
        <v>37</v>
      </c>
      <c r="D47" s="78" t="s">
        <v>111</v>
      </c>
      <c r="E47" s="160">
        <v>38790</v>
      </c>
      <c r="F47" s="160" t="s">
        <v>114</v>
      </c>
      <c r="G47" s="70">
        <v>31</v>
      </c>
      <c r="H47" s="70">
        <v>14</v>
      </c>
      <c r="I47" s="71">
        <f>PRODUCT(H47,2)</f>
        <v>28</v>
      </c>
      <c r="J47" s="70"/>
      <c r="K47" s="87">
        <v>0</v>
      </c>
      <c r="L47" s="71">
        <f>PRODUCT(K47,2)</f>
        <v>0</v>
      </c>
      <c r="M47" s="70">
        <v>48</v>
      </c>
      <c r="N47" s="161">
        <v>1</v>
      </c>
      <c r="O47" s="70">
        <v>40</v>
      </c>
      <c r="P47" s="70">
        <v>5</v>
      </c>
      <c r="Q47" s="70">
        <v>42</v>
      </c>
      <c r="R47" s="161">
        <v>3</v>
      </c>
      <c r="S47" s="72">
        <f>SUM(N47,P47,R47)</f>
        <v>9</v>
      </c>
      <c r="T47" s="71">
        <f>PRODUCT(S47,1.5)</f>
        <v>13.5</v>
      </c>
      <c r="U47" s="70"/>
      <c r="V47" s="70"/>
      <c r="W47" s="70"/>
      <c r="X47" s="70"/>
      <c r="Y47" s="70"/>
      <c r="Z47" s="70"/>
      <c r="AA47" s="70">
        <f t="shared" si="15"/>
        <v>0</v>
      </c>
      <c r="AB47" s="71">
        <f t="shared" si="16"/>
        <v>0</v>
      </c>
      <c r="AC47" s="98">
        <f t="shared" si="17"/>
        <v>41.5</v>
      </c>
    </row>
    <row r="48" spans="1:29">
      <c r="A48" s="257">
        <v>44</v>
      </c>
      <c r="B48" s="159" t="s">
        <v>145</v>
      </c>
      <c r="C48" s="78" t="s">
        <v>14</v>
      </c>
      <c r="D48" s="78" t="s">
        <v>111</v>
      </c>
      <c r="E48" s="68" t="s">
        <v>151</v>
      </c>
      <c r="F48" s="78" t="s">
        <v>114</v>
      </c>
      <c r="G48" s="91"/>
      <c r="H48" s="91"/>
      <c r="I48" s="91"/>
      <c r="J48" s="91"/>
      <c r="K48" s="91"/>
      <c r="L48" s="91"/>
      <c r="M48" s="92"/>
      <c r="N48" s="92"/>
      <c r="O48" s="92"/>
      <c r="P48" s="92"/>
      <c r="Q48" s="92"/>
      <c r="R48" s="92"/>
      <c r="S48" s="99"/>
      <c r="T48" s="91"/>
      <c r="U48" s="70"/>
      <c r="V48" s="70"/>
      <c r="W48" s="144">
        <v>30</v>
      </c>
      <c r="X48" s="145">
        <v>15</v>
      </c>
      <c r="Y48" s="146">
        <v>35</v>
      </c>
      <c r="Z48" s="147">
        <v>10</v>
      </c>
      <c r="AA48" s="70">
        <f t="shared" si="15"/>
        <v>25</v>
      </c>
      <c r="AB48" s="71">
        <f t="shared" si="16"/>
        <v>37.5</v>
      </c>
      <c r="AC48" s="98">
        <f t="shared" si="17"/>
        <v>37.5</v>
      </c>
    </row>
    <row r="49" spans="1:29">
      <c r="A49" s="257">
        <v>45</v>
      </c>
      <c r="B49" s="78" t="s">
        <v>96</v>
      </c>
      <c r="C49" s="78" t="s">
        <v>14</v>
      </c>
      <c r="D49" s="78" t="s">
        <v>111</v>
      </c>
      <c r="E49" s="162">
        <v>38880</v>
      </c>
      <c r="F49" s="160" t="s">
        <v>114</v>
      </c>
      <c r="G49" s="70">
        <v>28</v>
      </c>
      <c r="H49" s="70">
        <v>17</v>
      </c>
      <c r="I49" s="71">
        <f>PRODUCT(H49,2)</f>
        <v>34</v>
      </c>
      <c r="J49" s="70"/>
      <c r="K49" s="87">
        <v>0</v>
      </c>
      <c r="L49" s="71">
        <f>PRODUCT(K49,2)</f>
        <v>0</v>
      </c>
      <c r="M49" s="70"/>
      <c r="N49" s="70"/>
      <c r="O49" s="70"/>
      <c r="P49" s="70"/>
      <c r="Q49" s="70"/>
      <c r="R49" s="70"/>
      <c r="S49" s="72">
        <f>SUM(N49,P49,R49)</f>
        <v>0</v>
      </c>
      <c r="T49" s="71">
        <f>PRODUCT(S49,1.5)</f>
        <v>0</v>
      </c>
      <c r="U49" s="70"/>
      <c r="V49" s="70"/>
      <c r="W49" s="70"/>
      <c r="X49" s="70"/>
      <c r="Y49" s="70"/>
      <c r="Z49" s="70"/>
      <c r="AA49" s="70">
        <f t="shared" si="15"/>
        <v>0</v>
      </c>
      <c r="AB49" s="71">
        <f t="shared" si="16"/>
        <v>0</v>
      </c>
      <c r="AC49" s="98">
        <f t="shared" si="17"/>
        <v>34</v>
      </c>
    </row>
    <row r="50" spans="1:29">
      <c r="A50" s="257">
        <v>46</v>
      </c>
      <c r="B50" s="159" t="s">
        <v>130</v>
      </c>
      <c r="C50" s="78" t="s">
        <v>11</v>
      </c>
      <c r="D50" s="78" t="s">
        <v>111</v>
      </c>
      <c r="E50" s="158" t="s">
        <v>140</v>
      </c>
      <c r="F50" s="78" t="s">
        <v>122</v>
      </c>
      <c r="G50" s="91"/>
      <c r="H50" s="91"/>
      <c r="I50" s="91"/>
      <c r="J50" s="91"/>
      <c r="K50" s="91"/>
      <c r="L50" s="91"/>
      <c r="M50" s="92"/>
      <c r="N50" s="92"/>
      <c r="O50" s="92"/>
      <c r="P50" s="92"/>
      <c r="Q50" s="92"/>
      <c r="R50" s="92"/>
      <c r="S50" s="99"/>
      <c r="T50" s="91"/>
      <c r="U50" s="142">
        <v>25</v>
      </c>
      <c r="V50" s="143">
        <v>20</v>
      </c>
      <c r="W50" s="70"/>
      <c r="X50" s="70"/>
      <c r="Y50" s="70"/>
      <c r="Z50" s="70"/>
      <c r="AA50" s="70">
        <f t="shared" si="15"/>
        <v>20</v>
      </c>
      <c r="AB50" s="71">
        <f t="shared" si="16"/>
        <v>30</v>
      </c>
      <c r="AC50" s="98">
        <f t="shared" si="17"/>
        <v>30</v>
      </c>
    </row>
    <row r="51" spans="1:29" s="37" customFormat="1">
      <c r="A51" s="257">
        <v>47</v>
      </c>
      <c r="B51" s="166" t="s">
        <v>131</v>
      </c>
      <c r="C51" s="83" t="s">
        <v>149</v>
      </c>
      <c r="D51" s="83" t="s">
        <v>111</v>
      </c>
      <c r="E51" s="167" t="s">
        <v>141</v>
      </c>
      <c r="F51" s="168" t="s">
        <v>113</v>
      </c>
      <c r="G51" s="97"/>
      <c r="H51" s="97"/>
      <c r="I51" s="97"/>
      <c r="J51" s="97"/>
      <c r="K51" s="97"/>
      <c r="L51" s="97"/>
      <c r="M51" s="169"/>
      <c r="N51" s="169"/>
      <c r="O51" s="169"/>
      <c r="P51" s="169"/>
      <c r="Q51" s="169"/>
      <c r="R51" s="169"/>
      <c r="S51" s="170"/>
      <c r="T51" s="97"/>
      <c r="U51" s="171">
        <v>35</v>
      </c>
      <c r="V51" s="172">
        <v>10</v>
      </c>
      <c r="W51" s="173">
        <v>35</v>
      </c>
      <c r="X51" s="174">
        <v>10</v>
      </c>
      <c r="Y51" s="87"/>
      <c r="Z51" s="87"/>
      <c r="AA51" s="87">
        <f t="shared" si="15"/>
        <v>20</v>
      </c>
      <c r="AB51" s="88">
        <f t="shared" si="16"/>
        <v>30</v>
      </c>
      <c r="AC51" s="77">
        <f t="shared" si="17"/>
        <v>30</v>
      </c>
    </row>
    <row r="52" spans="1:29">
      <c r="A52" s="257">
        <v>48</v>
      </c>
      <c r="B52" s="163" t="s">
        <v>148</v>
      </c>
      <c r="C52" s="78" t="s">
        <v>14</v>
      </c>
      <c r="D52" s="78" t="s">
        <v>111</v>
      </c>
      <c r="E52" s="68" t="s">
        <v>150</v>
      </c>
      <c r="F52" s="78" t="s">
        <v>122</v>
      </c>
      <c r="G52" s="91"/>
      <c r="H52" s="91"/>
      <c r="I52" s="91"/>
      <c r="J52" s="91"/>
      <c r="K52" s="91"/>
      <c r="L52" s="91"/>
      <c r="M52" s="92"/>
      <c r="N52" s="92"/>
      <c r="O52" s="92"/>
      <c r="P52" s="92"/>
      <c r="Q52" s="92"/>
      <c r="R52" s="92"/>
      <c r="S52" s="99"/>
      <c r="T52" s="91"/>
      <c r="U52" s="70"/>
      <c r="V52" s="70"/>
      <c r="W52" s="70"/>
      <c r="X52" s="70"/>
      <c r="Y52" s="146">
        <v>27</v>
      </c>
      <c r="Z52" s="147">
        <v>18</v>
      </c>
      <c r="AA52" s="70">
        <f t="shared" si="15"/>
        <v>18</v>
      </c>
      <c r="AB52" s="71">
        <f t="shared" si="16"/>
        <v>27</v>
      </c>
      <c r="AC52" s="98">
        <f t="shared" si="17"/>
        <v>27</v>
      </c>
    </row>
    <row r="53" spans="1:29">
      <c r="A53" s="257">
        <v>49</v>
      </c>
      <c r="B53" s="78" t="s">
        <v>70</v>
      </c>
      <c r="C53" s="78" t="s">
        <v>71</v>
      </c>
      <c r="D53" s="78" t="s">
        <v>111</v>
      </c>
      <c r="E53" s="160">
        <v>38792</v>
      </c>
      <c r="F53" s="160" t="s">
        <v>114</v>
      </c>
      <c r="G53" s="70"/>
      <c r="H53" s="70">
        <v>0</v>
      </c>
      <c r="I53" s="71">
        <f>PRODUCT(H53,2)</f>
        <v>0</v>
      </c>
      <c r="J53" s="70"/>
      <c r="K53" s="87">
        <v>0</v>
      </c>
      <c r="L53" s="71">
        <f>PRODUCT(K53,2)</f>
        <v>0</v>
      </c>
      <c r="M53" s="70">
        <v>39</v>
      </c>
      <c r="N53" s="70">
        <v>6</v>
      </c>
      <c r="O53" s="70">
        <v>42</v>
      </c>
      <c r="P53" s="161">
        <v>3</v>
      </c>
      <c r="Q53" s="70">
        <v>36</v>
      </c>
      <c r="R53" s="70">
        <v>9</v>
      </c>
      <c r="S53" s="72">
        <f>SUM(N53,P53,R53)</f>
        <v>18</v>
      </c>
      <c r="T53" s="71">
        <f>PRODUCT(S53,1.5)</f>
        <v>27</v>
      </c>
      <c r="U53" s="70"/>
      <c r="V53" s="70"/>
      <c r="W53" s="70"/>
      <c r="X53" s="70"/>
      <c r="Y53" s="70"/>
      <c r="Z53" s="70"/>
      <c r="AA53" s="70">
        <f t="shared" si="15"/>
        <v>0</v>
      </c>
      <c r="AB53" s="71">
        <f t="shared" si="16"/>
        <v>0</v>
      </c>
      <c r="AC53" s="98">
        <f t="shared" si="17"/>
        <v>27</v>
      </c>
    </row>
    <row r="54" spans="1:29">
      <c r="A54" s="257">
        <v>50</v>
      </c>
      <c r="B54" s="164" t="s">
        <v>132</v>
      </c>
      <c r="C54" s="78" t="s">
        <v>16</v>
      </c>
      <c r="D54" s="78" t="s">
        <v>111</v>
      </c>
      <c r="E54" s="158" t="s">
        <v>142</v>
      </c>
      <c r="F54" s="78" t="s">
        <v>114</v>
      </c>
      <c r="G54" s="91"/>
      <c r="H54" s="91"/>
      <c r="I54" s="91"/>
      <c r="J54" s="91"/>
      <c r="K54" s="91"/>
      <c r="L54" s="91"/>
      <c r="M54" s="92"/>
      <c r="N54" s="92"/>
      <c r="O54" s="92"/>
      <c r="P54" s="92"/>
      <c r="Q54" s="92"/>
      <c r="R54" s="92"/>
      <c r="S54" s="99"/>
      <c r="T54" s="91"/>
      <c r="U54" s="142">
        <v>36</v>
      </c>
      <c r="V54" s="143">
        <v>9</v>
      </c>
      <c r="W54" s="144">
        <v>37</v>
      </c>
      <c r="X54" s="145">
        <v>8</v>
      </c>
      <c r="Y54" s="70"/>
      <c r="Z54" s="70"/>
      <c r="AA54" s="87">
        <f t="shared" si="15"/>
        <v>17</v>
      </c>
      <c r="AB54" s="88">
        <f t="shared" si="16"/>
        <v>25.5</v>
      </c>
      <c r="AC54" s="77">
        <f t="shared" si="17"/>
        <v>25.5</v>
      </c>
    </row>
    <row r="55" spans="1:29">
      <c r="A55" s="257">
        <v>51</v>
      </c>
      <c r="B55" s="83" t="s">
        <v>60</v>
      </c>
      <c r="C55" s="83" t="s">
        <v>13</v>
      </c>
      <c r="D55" s="83" t="s">
        <v>111</v>
      </c>
      <c r="E55" s="155">
        <v>38329</v>
      </c>
      <c r="F55" s="156" t="s">
        <v>113</v>
      </c>
      <c r="G55" s="87">
        <v>35</v>
      </c>
      <c r="H55" s="87">
        <v>10</v>
      </c>
      <c r="I55" s="88">
        <f>PRODUCT(H55,2)</f>
        <v>20</v>
      </c>
      <c r="J55" s="87"/>
      <c r="K55" s="87">
        <v>0</v>
      </c>
      <c r="L55" s="88">
        <f>PRODUCT(K55,2)</f>
        <v>0</v>
      </c>
      <c r="M55" s="87">
        <v>49</v>
      </c>
      <c r="N55" s="157">
        <v>1</v>
      </c>
      <c r="O55" s="87">
        <v>51</v>
      </c>
      <c r="P55" s="157">
        <v>1</v>
      </c>
      <c r="Q55" s="87">
        <v>45</v>
      </c>
      <c r="R55" s="157">
        <v>1</v>
      </c>
      <c r="S55" s="89">
        <f>SUM(N55,P55,R55)</f>
        <v>3</v>
      </c>
      <c r="T55" s="88">
        <f>PRODUCT(S55,1.5)</f>
        <v>4.5</v>
      </c>
      <c r="U55" s="87"/>
      <c r="V55" s="87"/>
      <c r="W55" s="87"/>
      <c r="X55" s="87"/>
      <c r="Y55" s="87"/>
      <c r="Z55" s="87"/>
      <c r="AA55" s="87">
        <f t="shared" si="15"/>
        <v>0</v>
      </c>
      <c r="AB55" s="88">
        <f t="shared" si="16"/>
        <v>0</v>
      </c>
      <c r="AC55" s="77">
        <f t="shared" si="17"/>
        <v>24.5</v>
      </c>
    </row>
    <row r="56" spans="1:29">
      <c r="A56" s="257">
        <v>52</v>
      </c>
      <c r="B56" s="78" t="s">
        <v>94</v>
      </c>
      <c r="C56" s="78" t="s">
        <v>13</v>
      </c>
      <c r="D56" s="78" t="s">
        <v>111</v>
      </c>
      <c r="E56" s="68">
        <v>38678</v>
      </c>
      <c r="F56" s="160" t="s">
        <v>114</v>
      </c>
      <c r="G56" s="70"/>
      <c r="H56" s="70">
        <v>0</v>
      </c>
      <c r="I56" s="71">
        <f>PRODUCT(H56,2)</f>
        <v>0</v>
      </c>
      <c r="J56" s="70"/>
      <c r="K56" s="70">
        <v>0</v>
      </c>
      <c r="L56" s="71">
        <f>PRODUCT(K56,2)</f>
        <v>0</v>
      </c>
      <c r="M56" s="70">
        <v>41</v>
      </c>
      <c r="N56" s="70">
        <v>4</v>
      </c>
      <c r="O56" s="70">
        <v>46</v>
      </c>
      <c r="P56" s="161">
        <v>1</v>
      </c>
      <c r="Q56" s="70">
        <v>38</v>
      </c>
      <c r="R56" s="70">
        <v>7</v>
      </c>
      <c r="S56" s="72">
        <f>SUM(N56,P56,R56)</f>
        <v>12</v>
      </c>
      <c r="T56" s="71">
        <f>PRODUCT(S56,1.5)</f>
        <v>18</v>
      </c>
      <c r="U56" s="70"/>
      <c r="V56" s="70"/>
      <c r="W56" s="70"/>
      <c r="X56" s="70"/>
      <c r="Y56" s="70"/>
      <c r="Z56" s="70"/>
      <c r="AA56" s="70">
        <f t="shared" si="15"/>
        <v>0</v>
      </c>
      <c r="AB56" s="71">
        <f t="shared" si="16"/>
        <v>0</v>
      </c>
      <c r="AC56" s="98">
        <f t="shared" si="17"/>
        <v>18</v>
      </c>
    </row>
    <row r="57" spans="1:29">
      <c r="A57" s="257">
        <v>53</v>
      </c>
      <c r="B57" s="165" t="s">
        <v>146</v>
      </c>
      <c r="C57" s="4" t="s">
        <v>24</v>
      </c>
      <c r="D57" s="78" t="s">
        <v>111</v>
      </c>
      <c r="E57" s="68" t="s">
        <v>153</v>
      </c>
      <c r="F57" s="78" t="s">
        <v>114</v>
      </c>
      <c r="G57" s="91"/>
      <c r="H57" s="91"/>
      <c r="I57" s="91"/>
      <c r="J57" s="91"/>
      <c r="K57" s="91"/>
      <c r="L57" s="91"/>
      <c r="M57" s="92"/>
      <c r="N57" s="92"/>
      <c r="O57" s="92"/>
      <c r="P57" s="92"/>
      <c r="Q57" s="92"/>
      <c r="R57" s="92"/>
      <c r="S57" s="99"/>
      <c r="T57" s="91"/>
      <c r="U57" s="70"/>
      <c r="V57" s="70"/>
      <c r="W57" s="144">
        <v>39</v>
      </c>
      <c r="X57" s="145">
        <v>6</v>
      </c>
      <c r="Y57" s="70"/>
      <c r="Z57" s="70"/>
      <c r="AA57" s="70">
        <f t="shared" si="15"/>
        <v>6</v>
      </c>
      <c r="AB57" s="71">
        <f t="shared" si="16"/>
        <v>9</v>
      </c>
      <c r="AC57" s="98">
        <f t="shared" si="17"/>
        <v>9</v>
      </c>
    </row>
    <row r="58" spans="1:29" s="37" customFormat="1">
      <c r="A58" s="257">
        <v>54</v>
      </c>
      <c r="B58" s="176" t="s">
        <v>133</v>
      </c>
      <c r="C58" s="83" t="s">
        <v>27</v>
      </c>
      <c r="D58" s="83" t="s">
        <v>111</v>
      </c>
      <c r="E58" s="177" t="s">
        <v>143</v>
      </c>
      <c r="F58" s="83" t="s">
        <v>113</v>
      </c>
      <c r="G58" s="97"/>
      <c r="H58" s="97"/>
      <c r="I58" s="97"/>
      <c r="J58" s="97"/>
      <c r="K58" s="97"/>
      <c r="L58" s="97"/>
      <c r="M58" s="169"/>
      <c r="N58" s="169"/>
      <c r="O58" s="169"/>
      <c r="P58" s="169"/>
      <c r="Q58" s="169"/>
      <c r="R58" s="169"/>
      <c r="S58" s="170"/>
      <c r="T58" s="97"/>
      <c r="U58" s="171">
        <v>40</v>
      </c>
      <c r="V58" s="172">
        <v>5</v>
      </c>
      <c r="W58" s="87"/>
      <c r="X58" s="87"/>
      <c r="Y58" s="87"/>
      <c r="Z58" s="87"/>
      <c r="AA58" s="87">
        <f t="shared" si="15"/>
        <v>5</v>
      </c>
      <c r="AB58" s="88">
        <f t="shared" si="16"/>
        <v>7.5</v>
      </c>
      <c r="AC58" s="77">
        <f t="shared" si="17"/>
        <v>7.5</v>
      </c>
    </row>
  </sheetData>
  <mergeCells count="22">
    <mergeCell ref="F1:F4"/>
    <mergeCell ref="A1:A4"/>
    <mergeCell ref="B1:B4"/>
    <mergeCell ref="C1:C4"/>
    <mergeCell ref="D1:D4"/>
    <mergeCell ref="E1:E4"/>
    <mergeCell ref="AA3:AA4"/>
    <mergeCell ref="G1:AC1"/>
    <mergeCell ref="G2:I2"/>
    <mergeCell ref="J2:L2"/>
    <mergeCell ref="M2:T2"/>
    <mergeCell ref="U2:AB2"/>
    <mergeCell ref="AC2:AC4"/>
    <mergeCell ref="G3:H3"/>
    <mergeCell ref="J3:K3"/>
    <mergeCell ref="M3:N3"/>
    <mergeCell ref="O3:P3"/>
    <mergeCell ref="Q3:R3"/>
    <mergeCell ref="S3:S4"/>
    <mergeCell ref="U3:V3"/>
    <mergeCell ref="W3:X3"/>
    <mergeCell ref="Y3:Z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Юниорки чистовой</vt:lpstr>
      <vt:lpstr>Юниорки</vt:lpstr>
      <vt:lpstr>Юниоры чистовой</vt:lpstr>
      <vt:lpstr>Юниоры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User</cp:lastModifiedBy>
  <dcterms:created xsi:type="dcterms:W3CDTF">2022-10-04T16:48:57Z</dcterms:created>
  <dcterms:modified xsi:type="dcterms:W3CDTF">2024-03-25T13:40:49Z</dcterms:modified>
</cp:coreProperties>
</file>