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ПИЯ\Документы\ТЕХКОМ СКР\СОРЕВНОВАНИЯ\2021_2022\ЕЮОФ\"/>
    </mc:Choice>
  </mc:AlternateContent>
  <bookViews>
    <workbookView xWindow="0" yWindow="0" windowWidth="23040" windowHeight="9384"/>
  </bookViews>
  <sheets>
    <sheet name="Юноши - кандидаты ЕЮОФ " sheetId="3" r:id="rId1"/>
    <sheet name="Девушки - кандидаты ЕЮОФ" sheetId="2" r:id="rId2"/>
  </sheets>
  <definedNames>
    <definedName name="_xlnm._FilterDatabase" localSheetId="1" hidden="1">'Девушки - кандидаты ЕЮОФ'!$A$17:$U$61</definedName>
    <definedName name="_xlnm._FilterDatabase" localSheetId="0" hidden="1">'Юноши - кандидаты ЕЮОФ '!$A$17:$U$75</definedName>
    <definedName name="_xlnm.Print_Area" localSheetId="1">'Девушки - кандидаты ЕЮОФ'!$A$1:$S$61</definedName>
    <definedName name="_xlnm.Print_Area" localSheetId="0">'Юноши - кандидаты ЕЮОФ '!$A$1:$S$75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3" l="1"/>
  <c r="R23" i="3" s="1"/>
  <c r="M23" i="3"/>
  <c r="N23" i="3" s="1"/>
  <c r="S23" i="3" s="1"/>
  <c r="Q46" i="2" l="1"/>
  <c r="R46" i="2" s="1"/>
  <c r="Q23" i="2"/>
  <c r="R23" i="2" s="1"/>
  <c r="Q26" i="2"/>
  <c r="R26" i="2" s="1"/>
  <c r="Q21" i="2"/>
  <c r="R21" i="2" s="1"/>
  <c r="Q22" i="2"/>
  <c r="R22" i="2" s="1"/>
  <c r="Q39" i="2"/>
  <c r="R39" i="2" s="1"/>
  <c r="Q53" i="2"/>
  <c r="R53" i="2" s="1"/>
  <c r="Q31" i="2"/>
  <c r="R31" i="2" s="1"/>
  <c r="Q56" i="2"/>
  <c r="R56" i="2" s="1"/>
  <c r="Q44" i="2"/>
  <c r="R44" i="2" s="1"/>
  <c r="Q18" i="2"/>
  <c r="R18" i="2" s="1"/>
  <c r="Q28" i="2"/>
  <c r="R28" i="2" s="1"/>
  <c r="Q30" i="2"/>
  <c r="R30" i="2" s="1"/>
  <c r="Q34" i="2"/>
  <c r="R34" i="2" s="1"/>
  <c r="Q43" i="2"/>
  <c r="R43" i="2" s="1"/>
  <c r="Q49" i="2"/>
  <c r="R49" i="2" s="1"/>
  <c r="Q50" i="2"/>
  <c r="R50" i="2" s="1"/>
  <c r="Q52" i="2"/>
  <c r="R52" i="2" s="1"/>
  <c r="Q55" i="2"/>
  <c r="R55" i="2" s="1"/>
  <c r="Q58" i="2"/>
  <c r="R58" i="2" s="1"/>
  <c r="Q45" i="2"/>
  <c r="R45" i="2" s="1"/>
  <c r="Q40" i="2"/>
  <c r="R40" i="2" s="1"/>
  <c r="Q25" i="2"/>
  <c r="R25" i="2" s="1"/>
  <c r="Q27" i="2"/>
  <c r="R27" i="2" s="1"/>
  <c r="Q33" i="2"/>
  <c r="R33" i="2" s="1"/>
  <c r="Q59" i="2"/>
  <c r="R59" i="2" s="1"/>
  <c r="Q38" i="2"/>
  <c r="R38" i="2" s="1"/>
  <c r="Q24" i="2"/>
  <c r="R24" i="2" s="1"/>
  <c r="Q36" i="2"/>
  <c r="R36" i="2" s="1"/>
  <c r="Q37" i="2"/>
  <c r="R37" i="2" s="1"/>
  <c r="Q42" i="2"/>
  <c r="R42" i="2" s="1"/>
  <c r="Q19" i="2"/>
  <c r="R19" i="2" s="1"/>
  <c r="Q32" i="2"/>
  <c r="R32" i="2" s="1"/>
  <c r="Q41" i="2"/>
  <c r="R41" i="2" s="1"/>
  <c r="Q29" i="2"/>
  <c r="R29" i="2" s="1"/>
  <c r="Q57" i="2"/>
  <c r="R57" i="2" s="1"/>
  <c r="Q54" i="2"/>
  <c r="R54" i="2" s="1"/>
  <c r="Q20" i="2"/>
  <c r="R20" i="2" s="1"/>
  <c r="Q51" i="2"/>
  <c r="R51" i="2" s="1"/>
  <c r="Q61" i="2"/>
  <c r="R61" i="2" s="1"/>
  <c r="Q60" i="2"/>
  <c r="R60" i="2" s="1"/>
  <c r="Q47" i="2"/>
  <c r="R47" i="2" s="1"/>
  <c r="M46" i="2"/>
  <c r="N46" i="2" s="1"/>
  <c r="M23" i="2"/>
  <c r="N23" i="2" s="1"/>
  <c r="M26" i="2"/>
  <c r="N26" i="2" s="1"/>
  <c r="M21" i="2"/>
  <c r="N21" i="2" s="1"/>
  <c r="S21" i="2" s="1"/>
  <c r="M22" i="2"/>
  <c r="N22" i="2" s="1"/>
  <c r="M39" i="2"/>
  <c r="N39" i="2" s="1"/>
  <c r="M53" i="2"/>
  <c r="N53" i="2" s="1"/>
  <c r="M31" i="2"/>
  <c r="N31" i="2" s="1"/>
  <c r="M56" i="2"/>
  <c r="N56" i="2" s="1"/>
  <c r="M44" i="2"/>
  <c r="N44" i="2" s="1"/>
  <c r="S44" i="2" s="1"/>
  <c r="M18" i="2"/>
  <c r="N18" i="2" s="1"/>
  <c r="M28" i="2"/>
  <c r="N28" i="2" s="1"/>
  <c r="S28" i="2" s="1"/>
  <c r="M30" i="2"/>
  <c r="N30" i="2" s="1"/>
  <c r="M34" i="2"/>
  <c r="N34" i="2" s="1"/>
  <c r="M43" i="2"/>
  <c r="N43" i="2" s="1"/>
  <c r="M49" i="2"/>
  <c r="N49" i="2" s="1"/>
  <c r="M50" i="2"/>
  <c r="N50" i="2" s="1"/>
  <c r="M52" i="2"/>
  <c r="N52" i="2" s="1"/>
  <c r="M55" i="2"/>
  <c r="N55" i="2" s="1"/>
  <c r="M58" i="2"/>
  <c r="N58" i="2" s="1"/>
  <c r="M45" i="2"/>
  <c r="N45" i="2" s="1"/>
  <c r="M40" i="2"/>
  <c r="N40" i="2" s="1"/>
  <c r="M25" i="2"/>
  <c r="N25" i="2" s="1"/>
  <c r="M27" i="2"/>
  <c r="N27" i="2" s="1"/>
  <c r="M33" i="2"/>
  <c r="N33" i="2" s="1"/>
  <c r="M59" i="2"/>
  <c r="N59" i="2" s="1"/>
  <c r="M38" i="2"/>
  <c r="N38" i="2" s="1"/>
  <c r="M24" i="2"/>
  <c r="N24" i="2" s="1"/>
  <c r="M36" i="2"/>
  <c r="N36" i="2" s="1"/>
  <c r="M37" i="2"/>
  <c r="N37" i="2" s="1"/>
  <c r="M42" i="2"/>
  <c r="N42" i="2" s="1"/>
  <c r="M19" i="2"/>
  <c r="N19" i="2" s="1"/>
  <c r="M32" i="2"/>
  <c r="N32" i="2" s="1"/>
  <c r="M41" i="2"/>
  <c r="N41" i="2" s="1"/>
  <c r="M29" i="2"/>
  <c r="N29" i="2" s="1"/>
  <c r="M57" i="2"/>
  <c r="N57" i="2" s="1"/>
  <c r="M54" i="2"/>
  <c r="N54" i="2" s="1"/>
  <c r="M20" i="2"/>
  <c r="N20" i="2" s="1"/>
  <c r="M51" i="2"/>
  <c r="N51" i="2" s="1"/>
  <c r="M61" i="2"/>
  <c r="N61" i="2" s="1"/>
  <c r="M60" i="2"/>
  <c r="N60" i="2" s="1"/>
  <c r="M47" i="2"/>
  <c r="N47" i="2" s="1"/>
  <c r="S19" i="2" l="1"/>
  <c r="S27" i="2"/>
  <c r="S49" i="2"/>
  <c r="S31" i="2"/>
  <c r="S61" i="2"/>
  <c r="S51" i="2"/>
  <c r="S43" i="2"/>
  <c r="S53" i="2"/>
  <c r="S25" i="2"/>
  <c r="S60" i="2"/>
  <c r="S50" i="2"/>
  <c r="S46" i="2"/>
  <c r="S32" i="2"/>
  <c r="S56" i="2"/>
  <c r="S33" i="2"/>
  <c r="S42" i="2"/>
  <c r="S47" i="2"/>
  <c r="S37" i="2"/>
  <c r="S36" i="2"/>
  <c r="S29" i="2"/>
  <c r="S40" i="2"/>
  <c r="S39" i="2"/>
  <c r="S45" i="2"/>
  <c r="S22" i="2"/>
  <c r="S54" i="2"/>
  <c r="S20" i="2"/>
  <c r="S34" i="2"/>
  <c r="S30" i="2"/>
  <c r="S38" i="2"/>
  <c r="S55" i="2"/>
  <c r="S18" i="2"/>
  <c r="S26" i="2"/>
  <c r="S41" i="2"/>
  <c r="S23" i="2"/>
  <c r="S24" i="2"/>
  <c r="S59" i="2"/>
  <c r="S57" i="2"/>
  <c r="S58" i="2"/>
  <c r="S52" i="2"/>
  <c r="Q21" i="3" l="1"/>
  <c r="R21" i="3" s="1"/>
  <c r="Q22" i="3"/>
  <c r="R22" i="3" s="1"/>
  <c r="Q24" i="3"/>
  <c r="R24" i="3" s="1"/>
  <c r="Q25" i="3"/>
  <c r="R25" i="3" s="1"/>
  <c r="Q26" i="3"/>
  <c r="R26" i="3" s="1"/>
  <c r="Q37" i="3"/>
  <c r="R37" i="3" s="1"/>
  <c r="Q29" i="3"/>
  <c r="R29" i="3" s="1"/>
  <c r="Q41" i="3"/>
  <c r="R41" i="3" s="1"/>
  <c r="Q39" i="3"/>
  <c r="R39" i="3" s="1"/>
  <c r="Q31" i="3"/>
  <c r="R31" i="3" s="1"/>
  <c r="Q32" i="3"/>
  <c r="R32" i="3" s="1"/>
  <c r="Q34" i="3"/>
  <c r="R34" i="3" s="1"/>
  <c r="Q38" i="3"/>
  <c r="R38" i="3" s="1"/>
  <c r="Q40" i="3"/>
  <c r="R40" i="3" s="1"/>
  <c r="Q42" i="3"/>
  <c r="R42" i="3" s="1"/>
  <c r="Q44" i="3"/>
  <c r="R44" i="3" s="1"/>
  <c r="Q46" i="3"/>
  <c r="R46" i="3" s="1"/>
  <c r="Q47" i="3"/>
  <c r="R47" i="3" s="1"/>
  <c r="Q49" i="3"/>
  <c r="R49" i="3" s="1"/>
  <c r="Q51" i="3"/>
  <c r="R51" i="3" s="1"/>
  <c r="Q53" i="3"/>
  <c r="R53" i="3" s="1"/>
  <c r="Q54" i="3"/>
  <c r="R54" i="3" s="1"/>
  <c r="Q66" i="3"/>
  <c r="R66" i="3" s="1"/>
  <c r="Q57" i="3"/>
  <c r="R57" i="3" s="1"/>
  <c r="Q58" i="3"/>
  <c r="R58" i="3" s="1"/>
  <c r="Q60" i="3"/>
  <c r="R60" i="3" s="1"/>
  <c r="Q69" i="3"/>
  <c r="R69" i="3" s="1"/>
  <c r="Q61" i="3"/>
  <c r="R61" i="3" s="1"/>
  <c r="Q63" i="3"/>
  <c r="R63" i="3" s="1"/>
  <c r="Q72" i="3"/>
  <c r="R72" i="3" s="1"/>
  <c r="Q64" i="3"/>
  <c r="R64" i="3" s="1"/>
  <c r="Q65" i="3"/>
  <c r="R65" i="3" s="1"/>
  <c r="Q67" i="3"/>
  <c r="R67" i="3" s="1"/>
  <c r="Q68" i="3"/>
  <c r="R68" i="3" s="1"/>
  <c r="Q70" i="3"/>
  <c r="R70" i="3" s="1"/>
  <c r="Q71" i="3"/>
  <c r="R71" i="3" s="1"/>
  <c r="Q73" i="3"/>
  <c r="R73" i="3" s="1"/>
  <c r="Q27" i="3"/>
  <c r="R27" i="3" s="1"/>
  <c r="Q28" i="3"/>
  <c r="R28" i="3" s="1"/>
  <c r="Q30" i="3"/>
  <c r="R30" i="3" s="1"/>
  <c r="Q35" i="3"/>
  <c r="R35" i="3" s="1"/>
  <c r="Q36" i="3"/>
  <c r="R36" i="3" s="1"/>
  <c r="Q33" i="3"/>
  <c r="R33" i="3" s="1"/>
  <c r="Q43" i="3"/>
  <c r="R43" i="3" s="1"/>
  <c r="Q45" i="3"/>
  <c r="R45" i="3" s="1"/>
  <c r="Q52" i="3"/>
  <c r="R52" i="3" s="1"/>
  <c r="Q50" i="3"/>
  <c r="R50" i="3" s="1"/>
  <c r="Q55" i="3"/>
  <c r="R55" i="3" s="1"/>
  <c r="Q59" i="3"/>
  <c r="R59" i="3" s="1"/>
  <c r="Q56" i="3"/>
  <c r="R56" i="3" s="1"/>
  <c r="Q62" i="3"/>
  <c r="R62" i="3" s="1"/>
  <c r="Q18" i="3"/>
  <c r="R18" i="3" s="1"/>
  <c r="Q19" i="3"/>
  <c r="R19" i="3" s="1"/>
  <c r="M19" i="3"/>
  <c r="N19" i="3" s="1"/>
  <c r="M20" i="3"/>
  <c r="N20" i="3" s="1"/>
  <c r="M21" i="3"/>
  <c r="N21" i="3" s="1"/>
  <c r="M22" i="3"/>
  <c r="N22" i="3" s="1"/>
  <c r="M24" i="3"/>
  <c r="N24" i="3" s="1"/>
  <c r="M25" i="3"/>
  <c r="N25" i="3" s="1"/>
  <c r="M26" i="3"/>
  <c r="N26" i="3" s="1"/>
  <c r="M37" i="3"/>
  <c r="N37" i="3" s="1"/>
  <c r="M29" i="3"/>
  <c r="N29" i="3" s="1"/>
  <c r="M41" i="3"/>
  <c r="N41" i="3" s="1"/>
  <c r="M39" i="3"/>
  <c r="N39" i="3" s="1"/>
  <c r="M31" i="3"/>
  <c r="N31" i="3" s="1"/>
  <c r="M32" i="3"/>
  <c r="N32" i="3" s="1"/>
  <c r="S32" i="3" s="1"/>
  <c r="M34" i="3"/>
  <c r="N34" i="3" s="1"/>
  <c r="M38" i="3"/>
  <c r="N38" i="3" s="1"/>
  <c r="M40" i="3"/>
  <c r="N40" i="3" s="1"/>
  <c r="M42" i="3"/>
  <c r="N42" i="3" s="1"/>
  <c r="M44" i="3"/>
  <c r="N44" i="3" s="1"/>
  <c r="M46" i="3"/>
  <c r="N46" i="3" s="1"/>
  <c r="M47" i="3"/>
  <c r="N47" i="3" s="1"/>
  <c r="M49" i="3"/>
  <c r="N49" i="3" s="1"/>
  <c r="S49" i="3" s="1"/>
  <c r="M51" i="3"/>
  <c r="N51" i="3" s="1"/>
  <c r="M53" i="3"/>
  <c r="N53" i="3" s="1"/>
  <c r="M54" i="3"/>
  <c r="N54" i="3" s="1"/>
  <c r="M66" i="3"/>
  <c r="N66" i="3" s="1"/>
  <c r="M57" i="3"/>
  <c r="N57" i="3" s="1"/>
  <c r="M58" i="3"/>
  <c r="N58" i="3" s="1"/>
  <c r="M60" i="3"/>
  <c r="N60" i="3" s="1"/>
  <c r="M69" i="3"/>
  <c r="N69" i="3" s="1"/>
  <c r="S69" i="3" s="1"/>
  <c r="M61" i="3"/>
  <c r="N61" i="3" s="1"/>
  <c r="M63" i="3"/>
  <c r="N63" i="3" s="1"/>
  <c r="M72" i="3"/>
  <c r="N72" i="3" s="1"/>
  <c r="M64" i="3"/>
  <c r="N64" i="3" s="1"/>
  <c r="M65" i="3"/>
  <c r="N65" i="3" s="1"/>
  <c r="M67" i="3"/>
  <c r="N67" i="3" s="1"/>
  <c r="M68" i="3"/>
  <c r="N68" i="3" s="1"/>
  <c r="M70" i="3"/>
  <c r="N70" i="3" s="1"/>
  <c r="S70" i="3" s="1"/>
  <c r="M71" i="3"/>
  <c r="N71" i="3" s="1"/>
  <c r="M73" i="3"/>
  <c r="N73" i="3" s="1"/>
  <c r="M27" i="3"/>
  <c r="N27" i="3" s="1"/>
  <c r="M28" i="3"/>
  <c r="N28" i="3" s="1"/>
  <c r="M30" i="3"/>
  <c r="N30" i="3" s="1"/>
  <c r="M35" i="3"/>
  <c r="N35" i="3" s="1"/>
  <c r="M36" i="3"/>
  <c r="N36" i="3" s="1"/>
  <c r="M33" i="3"/>
  <c r="N33" i="3" s="1"/>
  <c r="S33" i="3" s="1"/>
  <c r="M43" i="3"/>
  <c r="N43" i="3" s="1"/>
  <c r="M45" i="3"/>
  <c r="N45" i="3" s="1"/>
  <c r="M52" i="3"/>
  <c r="N52" i="3" s="1"/>
  <c r="M50" i="3"/>
  <c r="N50" i="3" s="1"/>
  <c r="M55" i="3"/>
  <c r="N55" i="3" s="1"/>
  <c r="M59" i="3"/>
  <c r="N59" i="3" s="1"/>
  <c r="M74" i="3"/>
  <c r="N74" i="3" s="1"/>
  <c r="M75" i="3"/>
  <c r="N75" i="3" s="1"/>
  <c r="M56" i="3"/>
  <c r="N56" i="3" s="1"/>
  <c r="M62" i="3"/>
  <c r="N62" i="3" s="1"/>
  <c r="S62" i="3" s="1"/>
  <c r="M18" i="3"/>
  <c r="N18" i="3" s="1"/>
  <c r="S18" i="3" l="1"/>
  <c r="S57" i="3"/>
  <c r="S55" i="3"/>
  <c r="S28" i="3"/>
  <c r="S64" i="3"/>
  <c r="S66" i="3"/>
  <c r="S29" i="3"/>
  <c r="S19" i="3"/>
  <c r="S21" i="3"/>
  <c r="S72" i="3"/>
  <c r="S56" i="3"/>
  <c r="S47" i="3"/>
  <c r="S68" i="3"/>
  <c r="S31" i="3"/>
  <c r="S59" i="3"/>
  <c r="S35" i="3"/>
  <c r="S67" i="3"/>
  <c r="S58" i="3"/>
  <c r="S46" i="3"/>
  <c r="S39" i="3"/>
  <c r="S36" i="3"/>
  <c r="S60" i="3"/>
  <c r="S30" i="3"/>
  <c r="S65" i="3"/>
  <c r="S44" i="3"/>
  <c r="S41" i="3"/>
  <c r="S50" i="3"/>
  <c r="S42" i="3"/>
  <c r="S52" i="3"/>
  <c r="S54" i="3"/>
  <c r="S37" i="3"/>
  <c r="S27" i="3"/>
  <c r="S40" i="3"/>
  <c r="S26" i="3"/>
  <c r="S24" i="3"/>
  <c r="S22" i="3"/>
  <c r="S25" i="3"/>
  <c r="S45" i="3"/>
  <c r="S73" i="3"/>
  <c r="S63" i="3"/>
  <c r="S53" i="3"/>
  <c r="S38" i="3"/>
  <c r="S43" i="3"/>
  <c r="S71" i="3"/>
  <c r="S61" i="3"/>
  <c r="S51" i="3"/>
  <c r="S34" i="3"/>
  <c r="Q20" i="3"/>
  <c r="R20" i="3" s="1"/>
  <c r="S20" i="3" s="1"/>
  <c r="Q35" i="2" l="1"/>
  <c r="R35" i="2" s="1"/>
  <c r="M35" i="2"/>
  <c r="N35" i="2" s="1"/>
  <c r="S35" i="2" l="1"/>
</calcChain>
</file>

<file path=xl/sharedStrings.xml><?xml version="1.0" encoding="utf-8"?>
<sst xmlns="http://schemas.openxmlformats.org/spreadsheetml/2006/main" count="614" uniqueCount="370">
  <si>
    <t>№ п.п.</t>
  </si>
  <si>
    <t>1500 метров</t>
  </si>
  <si>
    <t>500 метров</t>
  </si>
  <si>
    <t>1000 метров</t>
  </si>
  <si>
    <t>Сумма очков</t>
  </si>
  <si>
    <t>время</t>
  </si>
  <si>
    <t>сек</t>
  </si>
  <si>
    <t>сек/3= очки</t>
  </si>
  <si>
    <t>время=очки</t>
  </si>
  <si>
    <t>сек/2=очки</t>
  </si>
  <si>
    <t>1500+1000+500</t>
  </si>
  <si>
    <t>Субъект РФ</t>
  </si>
  <si>
    <t>ФИО</t>
  </si>
  <si>
    <t>ЮНИОРЫ</t>
  </si>
  <si>
    <t>Старший возраст</t>
  </si>
  <si>
    <t>Средний возраст</t>
  </si>
  <si>
    <t>Лучшее время в сезоне</t>
  </si>
  <si>
    <t>Пол</t>
  </si>
  <si>
    <t>м/ж</t>
  </si>
  <si>
    <t>ж</t>
  </si>
  <si>
    <t>Дата рождения</t>
  </si>
  <si>
    <t>Гусев Илья Витальевич</t>
  </si>
  <si>
    <t>м</t>
  </si>
  <si>
    <t>Тверская область</t>
  </si>
  <si>
    <t>Орс Денис Бюнйаминович</t>
  </si>
  <si>
    <t>Конюхова Кристина Сергеевна</t>
  </si>
  <si>
    <t>Коротких Ульяна Ильинична</t>
  </si>
  <si>
    <t>2м - 1500м</t>
  </si>
  <si>
    <t>2м -500м</t>
  </si>
  <si>
    <t>1м</t>
  </si>
  <si>
    <t>3м-500м</t>
  </si>
  <si>
    <t>2.13,58</t>
  </si>
  <si>
    <t>1.26,865</t>
  </si>
  <si>
    <t>2.17,707</t>
  </si>
  <si>
    <t>1.26,79</t>
  </si>
  <si>
    <t>2.39,00</t>
  </si>
  <si>
    <t>1.38,27</t>
  </si>
  <si>
    <t>1.44,93</t>
  </si>
  <si>
    <t>Аймалетдинова Фаиля</t>
  </si>
  <si>
    <t>Нижегородская область</t>
  </si>
  <si>
    <t>3м 1000</t>
  </si>
  <si>
    <t>Гребнева Арина</t>
  </si>
  <si>
    <t>2-1500,2-1000</t>
  </si>
  <si>
    <t>Трофимов Дмитрий</t>
  </si>
  <si>
    <t>Царев Егор</t>
  </si>
  <si>
    <t>Шайнуров Тагир Ильдарович</t>
  </si>
  <si>
    <t>М</t>
  </si>
  <si>
    <t>Республика Башкортостан</t>
  </si>
  <si>
    <t>2.18,56</t>
  </si>
  <si>
    <t>1.28,08</t>
  </si>
  <si>
    <t>Шарафутдинов ЭмильРамзиевич</t>
  </si>
  <si>
    <t>2.25,900</t>
  </si>
  <si>
    <t>1.35,790</t>
  </si>
  <si>
    <t>Шевелев Максим Константинович</t>
  </si>
  <si>
    <t>Санкт-Петербург</t>
  </si>
  <si>
    <t>7м</t>
  </si>
  <si>
    <t>5м-500м</t>
  </si>
  <si>
    <t>4м</t>
  </si>
  <si>
    <t>2м-1500м</t>
  </si>
  <si>
    <t>Кобызев Валентин Сергеевич</t>
  </si>
  <si>
    <t>1м-500м</t>
  </si>
  <si>
    <t>2м</t>
  </si>
  <si>
    <t>1м-1500м</t>
  </si>
  <si>
    <t>Посашков Иван Михайлович</t>
  </si>
  <si>
    <t>Варегин Александр Сергеевич</t>
  </si>
  <si>
    <t>Снетков Артем Бронеславович</t>
  </si>
  <si>
    <t>Новиков Петр</t>
  </si>
  <si>
    <t>Попкова Арина Андреевна</t>
  </si>
  <si>
    <t>Бахия Арина Тамазовна</t>
  </si>
  <si>
    <t>3м-1000м</t>
  </si>
  <si>
    <t>Кузнецова Кристина Алексеевна</t>
  </si>
  <si>
    <t>Исаева Айза Исакаевна</t>
  </si>
  <si>
    <t>Пономаренко Владимир Васильевич</t>
  </si>
  <si>
    <t>Лоч Ангелина Валерьевна</t>
  </si>
  <si>
    <t>Саяпин Роман Сергеевич</t>
  </si>
  <si>
    <t>Ильин Александр Дмитриевич</t>
  </si>
  <si>
    <t>Головина Елизавета Владимировна</t>
  </si>
  <si>
    <t>Васильев Илья Витальевич</t>
  </si>
  <si>
    <t>Кудрявцев Глеб Игоревич</t>
  </si>
  <si>
    <t>Самарин Даниил Евгеньевич</t>
  </si>
  <si>
    <t>Николаев Александр Александрович</t>
  </si>
  <si>
    <t>Колосов Иван Витальевич</t>
  </si>
  <si>
    <t>Евтюхова Виктория Валерьевна</t>
  </si>
  <si>
    <t>24.11.2005</t>
  </si>
  <si>
    <t>Маторин Денис Владимирович</t>
  </si>
  <si>
    <t>Москва</t>
  </si>
  <si>
    <t>2.17,75</t>
  </si>
  <si>
    <t>1.28,17</t>
  </si>
  <si>
    <t>Котмаков Петр Петрович</t>
  </si>
  <si>
    <t>2.18,88</t>
  </si>
  <si>
    <t>1.29,32</t>
  </si>
  <si>
    <t>Фундорко Иван Александрович</t>
  </si>
  <si>
    <t>2.19,91</t>
  </si>
  <si>
    <t>1.30,75</t>
  </si>
  <si>
    <t>Фатеев Александр Александрович</t>
  </si>
  <si>
    <t>2.19,95</t>
  </si>
  <si>
    <t>1.32,62</t>
  </si>
  <si>
    <t>Федосенко Роман Евгеньевич</t>
  </si>
  <si>
    <t>2.25,99</t>
  </si>
  <si>
    <t>1.31,40</t>
  </si>
  <si>
    <t>Богданов Елисей Алексеевич</t>
  </si>
  <si>
    <t>2.24,20</t>
  </si>
  <si>
    <t>1.32,07</t>
  </si>
  <si>
    <t>Годяев Кирилл Вадимович</t>
  </si>
  <si>
    <t>2.26,58</t>
  </si>
  <si>
    <t>1.33,89</t>
  </si>
  <si>
    <t>Цай Максим Константинович</t>
  </si>
  <si>
    <t>2.29,18</t>
  </si>
  <si>
    <t>1.41,44</t>
  </si>
  <si>
    <t>Ведеров Матвей Дмитриевич</t>
  </si>
  <si>
    <t>2.46,83</t>
  </si>
  <si>
    <t>1.38,85</t>
  </si>
  <si>
    <t>Казаринов Лев Дмитриевич</t>
  </si>
  <si>
    <t>2.28,08</t>
  </si>
  <si>
    <t>Легкова Александра Сергеевна</t>
  </si>
  <si>
    <t>3м-1500м</t>
  </si>
  <si>
    <t>2.30,70</t>
  </si>
  <si>
    <t>1.34,80</t>
  </si>
  <si>
    <t>Микрюкова Анна Андреевна</t>
  </si>
  <si>
    <t>2.29,90</t>
  </si>
  <si>
    <t>1.34,68</t>
  </si>
  <si>
    <t>Новикова Анна Ильинична</t>
  </si>
  <si>
    <t>2.28,91</t>
  </si>
  <si>
    <t>1.39,85</t>
  </si>
  <si>
    <t>Щербакова Майя Викторовна</t>
  </si>
  <si>
    <t>2.37,21</t>
  </si>
  <si>
    <t>1.38,08</t>
  </si>
  <si>
    <t>Честненкова Ксения Ильинична</t>
  </si>
  <si>
    <t>2.51,78</t>
  </si>
  <si>
    <t>1.39,54</t>
  </si>
  <si>
    <t>Филлипенкова Мария Алексеевна</t>
  </si>
  <si>
    <t>2.43,80</t>
  </si>
  <si>
    <t>1.43,44</t>
  </si>
  <si>
    <t>Белова Александра Вадимовна</t>
  </si>
  <si>
    <t>2.44,55</t>
  </si>
  <si>
    <t>1.43,71</t>
  </si>
  <si>
    <t>Ермишина Мария Михайловна</t>
  </si>
  <si>
    <t>2.44,38</t>
  </si>
  <si>
    <t>1.43,63</t>
  </si>
  <si>
    <t>Шиндряева Полина Валерьевна</t>
  </si>
  <si>
    <t>2.47,19</t>
  </si>
  <si>
    <t>1.47,55</t>
  </si>
  <si>
    <t>Александрова Мария Владимировна</t>
  </si>
  <si>
    <t>3.07,62</t>
  </si>
  <si>
    <t>1.51,15</t>
  </si>
  <si>
    <t>Беспамятнова Анастасия</t>
  </si>
  <si>
    <t>Калининградская область</t>
  </si>
  <si>
    <t>Кузнецова Кристина</t>
  </si>
  <si>
    <t>Карпов Виталий Денисович</t>
  </si>
  <si>
    <t>1,35,6</t>
  </si>
  <si>
    <t>Труханова Мария Андреевна</t>
  </si>
  <si>
    <t>Челябинская область</t>
  </si>
  <si>
    <t>3м - 500м</t>
  </si>
  <si>
    <t>Ростовцев Владислав Викторович</t>
  </si>
  <si>
    <t>Моторин Егор Ильич</t>
  </si>
  <si>
    <t>Овчинникова Анна Олеговна</t>
  </si>
  <si>
    <t>Свердловская область</t>
  </si>
  <si>
    <t>500-2м</t>
  </si>
  <si>
    <t>Пономаренко Вероника Андреевна</t>
  </si>
  <si>
    <t>Боброва Эвелина Николаевна</t>
  </si>
  <si>
    <t>Рохлин Никита Андреевич</t>
  </si>
  <si>
    <t>Дубровин Юрий Николаевич</t>
  </si>
  <si>
    <t>Клюшников Максим Михайлович</t>
  </si>
  <si>
    <t>Республика Мордовия</t>
  </si>
  <si>
    <t>Янгаев Руслан            Ильфатович</t>
  </si>
  <si>
    <t>1.35,100</t>
  </si>
  <si>
    <t>Чудаев Максим Алексеевич</t>
  </si>
  <si>
    <t>1.36,790</t>
  </si>
  <si>
    <t>Штыров Даниил Михайлович</t>
  </si>
  <si>
    <t>1.39,300</t>
  </si>
  <si>
    <t>Агеева Мария       Евгеньевна</t>
  </si>
  <si>
    <t>1.41,900</t>
  </si>
  <si>
    <t>Чумбаева Виктория Александровна</t>
  </si>
  <si>
    <t>3 м. - мнг.</t>
  </si>
  <si>
    <t>1.39,270</t>
  </si>
  <si>
    <t>Елизарова Анастасия Витальевна</t>
  </si>
  <si>
    <t>1.38,700</t>
  </si>
  <si>
    <t>Винокурова Анастасия Алексеевна</t>
  </si>
  <si>
    <t>1.40,110</t>
  </si>
  <si>
    <t>Комкина Анастасия Андреевна</t>
  </si>
  <si>
    <t>1.42,380</t>
  </si>
  <si>
    <t>Краснокутская Дарья Сергеевна</t>
  </si>
  <si>
    <t>Московская область</t>
  </si>
  <si>
    <t>1м - 500м</t>
  </si>
  <si>
    <t>Краснокутская Анастасия Сергеевна</t>
  </si>
  <si>
    <t>Плявин Кирилл Александрович</t>
  </si>
  <si>
    <t>Федорова Капитолина Николаевна</t>
  </si>
  <si>
    <t>2.42,410</t>
  </si>
  <si>
    <t>1.41,400</t>
  </si>
  <si>
    <t>Эбауэр Владислав Михайлович</t>
  </si>
  <si>
    <t>2.23,270</t>
  </si>
  <si>
    <t>1.32,04</t>
  </si>
  <si>
    <t>Купалева Елена Юрьевна</t>
  </si>
  <si>
    <t>2.33,760</t>
  </si>
  <si>
    <t>1.38,750</t>
  </si>
  <si>
    <t>Бодряга Иван Сергеевич</t>
  </si>
  <si>
    <t>Приморский край</t>
  </si>
  <si>
    <t>2.35,64</t>
  </si>
  <si>
    <t>1.37,97</t>
  </si>
  <si>
    <t>Лагодный Владимир Борисович</t>
  </si>
  <si>
    <t>2.29,33</t>
  </si>
  <si>
    <t>1.33,17</t>
  </si>
  <si>
    <t>Саболдашев Илларион Сергреевич</t>
  </si>
  <si>
    <t>2.31,91</t>
  </si>
  <si>
    <t>1.38,19</t>
  </si>
  <si>
    <t>Литвиненнко Антонина Игоревна</t>
  </si>
  <si>
    <t>3.01,03</t>
  </si>
  <si>
    <t>1.45,55</t>
  </si>
  <si>
    <t>2.51,41</t>
  </si>
  <si>
    <t>1.43,88</t>
  </si>
  <si>
    <t>Королькова Валерия Петровна</t>
  </si>
  <si>
    <t>Ярославская область</t>
  </si>
  <si>
    <t>3м</t>
  </si>
  <si>
    <t>2.33,937</t>
  </si>
  <si>
    <t>1.36,650</t>
  </si>
  <si>
    <t>Скуратов Илья Русланович</t>
  </si>
  <si>
    <t>2.22,810</t>
  </si>
  <si>
    <t>1.30,210</t>
  </si>
  <si>
    <t>Бухарев Дмитрий Андреевич</t>
  </si>
  <si>
    <t>2.36,740</t>
  </si>
  <si>
    <t>1.44,090</t>
  </si>
  <si>
    <t>Удальцов Михаил Алексеевич</t>
  </si>
  <si>
    <t>2.35,920</t>
  </si>
  <si>
    <t>1.38,110</t>
  </si>
  <si>
    <t>Маркиданов Артем Николаевич</t>
  </si>
  <si>
    <t>2.26,680</t>
  </si>
  <si>
    <t>1.31,300</t>
  </si>
  <si>
    <t>Чистяков Сергей Павлович</t>
  </si>
  <si>
    <t>2.43,290</t>
  </si>
  <si>
    <t>1.56,170</t>
  </si>
  <si>
    <t>Ажиханова Екатерина Григорьевна</t>
  </si>
  <si>
    <t>2.46,640</t>
  </si>
  <si>
    <t>Павлухина Дарья Дмитриевна</t>
  </si>
  <si>
    <t>3.09,590</t>
  </si>
  <si>
    <t>1.55,900</t>
  </si>
  <si>
    <t>Максимов Степан Михайлович</t>
  </si>
  <si>
    <t>2.19,960</t>
  </si>
  <si>
    <t>1.33,130</t>
  </si>
  <si>
    <t>Мищенко Илона Антоновна</t>
  </si>
  <si>
    <t>3.24,400</t>
  </si>
  <si>
    <t>1.46,630</t>
  </si>
  <si>
    <t>Константинов Даниил Константинович</t>
  </si>
  <si>
    <t>Смоленская область</t>
  </si>
  <si>
    <t>2.32,530</t>
  </si>
  <si>
    <t>1.33,560</t>
  </si>
  <si>
    <t>Сидоренков Никита Юрьевич</t>
  </si>
  <si>
    <t>2.28,450</t>
  </si>
  <si>
    <t>1.35,800</t>
  </si>
  <si>
    <t>Ковжаров Никита Сергеевич</t>
  </si>
  <si>
    <t>1.39,900</t>
  </si>
  <si>
    <t>Шерченков Максим Дмитриевич</t>
  </si>
  <si>
    <t>2.59,620</t>
  </si>
  <si>
    <t>1.39,800</t>
  </si>
  <si>
    <t>Черняк Владислав Андреевич</t>
  </si>
  <si>
    <t>2.35,500</t>
  </si>
  <si>
    <t>1.37,810</t>
  </si>
  <si>
    <t>Коршаков Дмитрий Константинович</t>
  </si>
  <si>
    <t>2.41,510</t>
  </si>
  <si>
    <t>1.42,500</t>
  </si>
  <si>
    <t>Коняшова Милана Дмитриевна</t>
  </si>
  <si>
    <t>2.50,900</t>
  </si>
  <si>
    <t>1.40,200</t>
  </si>
  <si>
    <t>ПР юниоры мнг (1-8)</t>
  </si>
  <si>
    <t>ПР юниоры отд.(1-5)</t>
  </si>
  <si>
    <t>ПР юноши мнг (1-6)</t>
  </si>
  <si>
    <t>ПР отд.дист (1-3)</t>
  </si>
  <si>
    <t>ВС мнг. (1-4)</t>
  </si>
  <si>
    <t>ВС отд. дист. (1-3)</t>
  </si>
  <si>
    <t>2м-500 м</t>
  </si>
  <si>
    <t>3 м</t>
  </si>
  <si>
    <t>1.28,0</t>
  </si>
  <si>
    <t>1.30,43</t>
  </si>
  <si>
    <t>1.30,02</t>
  </si>
  <si>
    <t>1.29,55</t>
  </si>
  <si>
    <t>1.31,0</t>
  </si>
  <si>
    <t>1.33,65</t>
  </si>
  <si>
    <t>1.33,21</t>
  </si>
  <si>
    <t>1.35,9</t>
  </si>
  <si>
    <t>1.35,78</t>
  </si>
  <si>
    <t>1.35,89</t>
  </si>
  <si>
    <t>1.37,380</t>
  </si>
  <si>
    <t>1.36,390</t>
  </si>
  <si>
    <t>2.19,0</t>
  </si>
  <si>
    <t>2.19,13</t>
  </si>
  <si>
    <t>2.25,78</t>
  </si>
  <si>
    <t>2.22,0</t>
  </si>
  <si>
    <t>2.25,84</t>
  </si>
  <si>
    <t>2.26,18</t>
  </si>
  <si>
    <t>2.27,85</t>
  </si>
  <si>
    <t>2.30,81</t>
  </si>
  <si>
    <t>2.35,27</t>
  </si>
  <si>
    <t>2.32,0</t>
  </si>
  <si>
    <t>2.26,600</t>
  </si>
  <si>
    <t>2.42,440</t>
  </si>
  <si>
    <t>2.15,00</t>
  </si>
  <si>
    <t>2.13,70</t>
  </si>
  <si>
    <t>2.26,9</t>
  </si>
  <si>
    <t>2.23,00</t>
  </si>
  <si>
    <t>2.19,740</t>
  </si>
  <si>
    <t>2.22,360</t>
  </si>
  <si>
    <t>2.26,450</t>
  </si>
  <si>
    <t>2.28,090</t>
  </si>
  <si>
    <t>2.30,880</t>
  </si>
  <si>
    <t>2.34,150</t>
  </si>
  <si>
    <t>2.30,23</t>
  </si>
  <si>
    <t>2.39,410</t>
  </si>
  <si>
    <t>1.26,75</t>
  </si>
  <si>
    <t>1.32,14</t>
  </si>
  <si>
    <t>1.30,870</t>
  </si>
  <si>
    <t>1.32,790</t>
  </si>
  <si>
    <t>1.30,440</t>
  </si>
  <si>
    <t>1.32,840</t>
  </si>
  <si>
    <t>1.38,300</t>
  </si>
  <si>
    <t>1.36,970</t>
  </si>
  <si>
    <t>2.40,80</t>
  </si>
  <si>
    <t>2.28,90</t>
  </si>
  <si>
    <t>2.31,56</t>
  </si>
  <si>
    <t>2.40,43</t>
  </si>
  <si>
    <t>2.36,40</t>
  </si>
  <si>
    <t>2.46,750</t>
  </si>
  <si>
    <t>2.39,850</t>
  </si>
  <si>
    <t>2.37,110</t>
  </si>
  <si>
    <t>2.38,550</t>
  </si>
  <si>
    <t>2.54,480</t>
  </si>
  <si>
    <t>2.37,470</t>
  </si>
  <si>
    <t>2.27,490</t>
  </si>
  <si>
    <t>2.38,820</t>
  </si>
  <si>
    <t>2.35,880</t>
  </si>
  <si>
    <t>2.41,100</t>
  </si>
  <si>
    <t>2.39,85</t>
  </si>
  <si>
    <t>Рудь Яна Денисовна</t>
  </si>
  <si>
    <t>2.34,110</t>
  </si>
  <si>
    <t>2.44,70</t>
  </si>
  <si>
    <t>2.31,34</t>
  </si>
  <si>
    <t>2.33,16</t>
  </si>
  <si>
    <t>2.29,920</t>
  </si>
  <si>
    <t>2.25,198</t>
  </si>
  <si>
    <t>2.36,260</t>
  </si>
  <si>
    <t>1.36,31</t>
  </si>
  <si>
    <t>1.36,23</t>
  </si>
  <si>
    <t>1.40,93</t>
  </si>
  <si>
    <t>1.47,00</t>
  </si>
  <si>
    <t>1.40,0</t>
  </si>
  <si>
    <t>1.45,29</t>
  </si>
  <si>
    <t>1.41,660</t>
  </si>
  <si>
    <t>1.40,930</t>
  </si>
  <si>
    <t>1.36,830</t>
  </si>
  <si>
    <t>1.51,930</t>
  </si>
  <si>
    <t>1.43,340</t>
  </si>
  <si>
    <t>1.35,22</t>
  </si>
  <si>
    <t>1.38,31</t>
  </si>
  <si>
    <t>1.36,900</t>
  </si>
  <si>
    <t>1.32,112</t>
  </si>
  <si>
    <t>1.38,540</t>
  </si>
  <si>
    <t>Толпыго Илья Александрович</t>
  </si>
  <si>
    <t>1м-на всех</t>
  </si>
  <si>
    <t>2.25,240</t>
  </si>
  <si>
    <t>1,34,05</t>
  </si>
  <si>
    <t>Условия составления Рейтинга:</t>
  </si>
  <si>
    <t>1. В Рейтинг включены спорстмены 01.07.2004-30.07.2006 гг р.</t>
  </si>
  <si>
    <t>2.1. Первенство России среди юниоров и юнирок, многоборье - 1 - 8 место.</t>
  </si>
  <si>
    <t>2.2. Первенства России среди юниоров и юниорок, отдельные дистанции,  1 - 5  место.</t>
  </si>
  <si>
    <t>2.3. Первенство России среди юношей и девушек, многоборье, 1 - 6 место.</t>
  </si>
  <si>
    <t>2.4. Первенство России среди юношей и девушек, отд.д, 1 - 3 место.</t>
  </si>
  <si>
    <t>2.5. ВСС (средний возраст), многоборье, 1 - 4 место.</t>
  </si>
  <si>
    <t>2.6. ВСС (средний возраст), отд.д. 1 - 3 место.</t>
  </si>
  <si>
    <t>19-26.03.2022, г. Воукатти, Финляндская Республика.</t>
  </si>
  <si>
    <t>2. Порядок (приоритет) включения спортсменов в Рейтинг (учитываются результаты в индивидуальных дисциплинах):</t>
  </si>
  <si>
    <t>2.7. Остальные спортсмены в соответствии с временным рейтингом, приведенным к 500м.</t>
  </si>
  <si>
    <t>Рейтинг спортсменов для включения в Списки кандидатов в члены олимпийской команды России для участия XV Европейском юношеском Олимпийском зимнем фестивале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</si>
</sst>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General"/>
    <numFmt numFmtId="166" formatCode="[$-419]dd&quot;.&quot;mm&quot;.&quot;yyyy"/>
  </numFmts>
  <fonts count="37">
    <font>
      <sz val="11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2"/>
      <charset val="204"/>
    </font>
    <font>
      <sz val="12"/>
      <name val="Times New Roman"/>
      <family val="2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1"/>
      <charset val="204"/>
    </font>
    <font>
      <sz val="12"/>
      <color rgb="FF00B050"/>
      <name val="Times New Roman1"/>
      <charset val="204"/>
    </font>
    <font>
      <sz val="11"/>
      <name val="Times New Roman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8"/>
      <name val="Times New Roman"/>
      <family val="2"/>
      <charset val="204"/>
    </font>
    <font>
      <sz val="12"/>
      <color rgb="FF00B0F0"/>
      <name val="Times New Roman"/>
      <family val="1"/>
      <charset val="204"/>
    </font>
    <font>
      <sz val="12"/>
      <color rgb="FF0070C0"/>
      <name val="Times New Roman"/>
      <family val="2"/>
      <charset val="204"/>
    </font>
    <font>
      <sz val="12"/>
      <color rgb="FF0070C0"/>
      <name val="Times New Roman Cyr"/>
      <charset val="204"/>
    </font>
    <font>
      <sz val="12"/>
      <color rgb="FF00B050"/>
      <name val="Times New Roman"/>
      <family val="2"/>
      <charset val="204"/>
    </font>
    <font>
      <sz val="12"/>
      <color rgb="FF00B050"/>
      <name val="Arial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B050"/>
      <name val="Times New Roman"/>
      <family val="2"/>
      <charset val="204"/>
    </font>
    <font>
      <sz val="14"/>
      <color rgb="FF0070C0"/>
      <name val="Times New Roman"/>
      <family val="2"/>
      <charset val="204"/>
    </font>
    <font>
      <b/>
      <sz val="14"/>
      <name val="Times New Roman"/>
      <family val="2"/>
      <charset val="204"/>
    </font>
    <font>
      <b/>
      <sz val="14"/>
      <color rgb="FFFF0000"/>
      <name val="Times New Roman"/>
      <family val="2"/>
      <charset val="204"/>
    </font>
    <font>
      <b/>
      <sz val="14"/>
      <color rgb="FF00B050"/>
      <name val="Times New Roman"/>
      <family val="2"/>
      <charset val="204"/>
    </font>
    <font>
      <b/>
      <sz val="14"/>
      <color rgb="FF0070C0"/>
      <name val="Times New Roman"/>
      <family val="2"/>
      <charset val="204"/>
    </font>
    <font>
      <sz val="12"/>
      <name val="Arial"/>
      <family val="2"/>
      <charset val="204"/>
    </font>
    <font>
      <sz val="11"/>
      <color rgb="FF0070C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5" fillId="0" borderId="0"/>
    <xf numFmtId="0" fontId="6" fillId="0" borderId="0"/>
    <xf numFmtId="165" fontId="15" fillId="0" borderId="0"/>
    <xf numFmtId="0" fontId="5" fillId="0" borderId="0"/>
  </cellStyleXfs>
  <cellXfs count="330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/>
    </xf>
    <xf numFmtId="164" fontId="11" fillId="0" borderId="1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0" fillId="0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3" fillId="3" borderId="0" xfId="0" applyFont="1" applyFill="1" applyBorder="1"/>
    <xf numFmtId="0" fontId="13" fillId="3" borderId="0" xfId="0" applyFont="1" applyFill="1"/>
    <xf numFmtId="0" fontId="9" fillId="0" borderId="0" xfId="0" applyFont="1" applyFill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1" xfId="0" applyFont="1" applyFill="1" applyBorder="1" applyAlignment="1"/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 vertical="top"/>
    </xf>
    <xf numFmtId="164" fontId="11" fillId="0" borderId="13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164" fontId="21" fillId="0" borderId="12" xfId="1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165" fontId="16" fillId="4" borderId="12" xfId="7" applyFont="1" applyFill="1" applyBorder="1" applyAlignment="1">
      <alignment horizontal="center" vertical="top"/>
    </xf>
    <xf numFmtId="165" fontId="17" fillId="4" borderId="12" xfId="7" applyFont="1" applyFill="1" applyBorder="1" applyAlignment="1">
      <alignment horizontal="center" vertical="top"/>
    </xf>
    <xf numFmtId="0" fontId="9" fillId="0" borderId="12" xfId="0" applyFont="1" applyFill="1" applyBorder="1"/>
    <xf numFmtId="165" fontId="16" fillId="2" borderId="12" xfId="7" applyFont="1" applyFill="1" applyBorder="1" applyAlignment="1">
      <alignment horizontal="center" vertical="top"/>
    </xf>
    <xf numFmtId="165" fontId="18" fillId="2" borderId="12" xfId="7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 vertical="top"/>
    </xf>
    <xf numFmtId="2" fontId="11" fillId="2" borderId="12" xfId="0" applyNumberFormat="1" applyFont="1" applyFill="1" applyBorder="1" applyAlignment="1">
      <alignment horizontal="center" vertical="center"/>
    </xf>
    <xf numFmtId="166" fontId="14" fillId="4" borderId="12" xfId="7" applyNumberFormat="1" applyFont="1" applyFill="1" applyBorder="1" applyAlignment="1">
      <alignment horizontal="center"/>
    </xf>
    <xf numFmtId="0" fontId="9" fillId="0" borderId="12" xfId="0" applyFont="1" applyFill="1" applyBorder="1" applyAlignment="1"/>
    <xf numFmtId="0" fontId="9" fillId="0" borderId="12" xfId="0" applyFont="1" applyFill="1" applyBorder="1" applyAlignment="1">
      <alignment vertical="center"/>
    </xf>
    <xf numFmtId="165" fontId="14" fillId="2" borderId="12" xfId="7" applyFont="1" applyFill="1" applyBorder="1" applyAlignment="1"/>
    <xf numFmtId="0" fontId="9" fillId="2" borderId="12" xfId="0" applyFont="1" applyFill="1" applyBorder="1" applyAlignment="1"/>
    <xf numFmtId="165" fontId="14" fillId="2" borderId="12" xfId="7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left"/>
    </xf>
    <xf numFmtId="1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center"/>
    </xf>
    <xf numFmtId="14" fontId="14" fillId="0" borderId="12" xfId="0" applyNumberFormat="1" applyFont="1" applyFill="1" applyBorder="1" applyAlignment="1">
      <alignment horizontal="center" vertical="top"/>
    </xf>
    <xf numFmtId="0" fontId="14" fillId="0" borderId="11" xfId="0" applyFont="1" applyFill="1" applyBorder="1" applyAlignment="1">
      <alignment horizontal="left"/>
    </xf>
    <xf numFmtId="14" fontId="14" fillId="0" borderId="11" xfId="0" applyNumberFormat="1" applyFont="1" applyFill="1" applyBorder="1" applyAlignment="1">
      <alignment horizontal="center"/>
    </xf>
    <xf numFmtId="14" fontId="14" fillId="2" borderId="12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center"/>
    </xf>
    <xf numFmtId="14" fontId="14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top"/>
    </xf>
    <xf numFmtId="165" fontId="19" fillId="2" borderId="13" xfId="7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/>
    <xf numFmtId="0" fontId="14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/>
    <xf numFmtId="0" fontId="14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top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3" fillId="0" borderId="12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top"/>
    </xf>
    <xf numFmtId="0" fontId="14" fillId="0" borderId="14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9" fillId="3" borderId="12" xfId="0" applyFont="1" applyFill="1" applyBorder="1" applyAlignment="1"/>
    <xf numFmtId="14" fontId="14" fillId="3" borderId="12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164" fontId="11" fillId="3" borderId="1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/>
    </xf>
    <xf numFmtId="14" fontId="11" fillId="0" borderId="12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12" xfId="0" applyFont="1" applyFill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/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2" fontId="12" fillId="2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/>
    </xf>
    <xf numFmtId="14" fontId="10" fillId="0" borderId="12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12" xfId="0" applyFont="1" applyFill="1" applyBorder="1" applyAlignment="1">
      <alignment horizontal="center"/>
    </xf>
    <xf numFmtId="2" fontId="25" fillId="2" borderId="10" xfId="1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left" vertical="top"/>
    </xf>
    <xf numFmtId="14" fontId="10" fillId="0" borderId="11" xfId="0" applyNumberFormat="1" applyFont="1" applyFill="1" applyBorder="1" applyAlignment="1">
      <alignment horizontal="center" vertical="top"/>
    </xf>
    <xf numFmtId="2" fontId="10" fillId="0" borderId="1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top"/>
    </xf>
    <xf numFmtId="165" fontId="14" fillId="2" borderId="12" xfId="7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1" fillId="0" borderId="12" xfId="0" applyFont="1" applyFill="1" applyBorder="1" applyAlignment="1"/>
    <xf numFmtId="0" fontId="26" fillId="0" borderId="12" xfId="0" applyFont="1" applyFill="1" applyBorder="1" applyAlignment="1"/>
    <xf numFmtId="164" fontId="27" fillId="0" borderId="13" xfId="1" applyNumberFormat="1" applyFont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6" fillId="0" borderId="12" xfId="0" applyFont="1" applyFill="1" applyBorder="1" applyAlignment="1">
      <alignment horizontal="center" vertical="top"/>
    </xf>
    <xf numFmtId="164" fontId="26" fillId="0" borderId="12" xfId="0" applyNumberFormat="1" applyFont="1" applyFill="1" applyBorder="1" applyAlignment="1">
      <alignment horizontal="center"/>
    </xf>
    <xf numFmtId="164" fontId="26" fillId="0" borderId="13" xfId="0" applyNumberFormat="1" applyFont="1" applyFill="1" applyBorder="1" applyAlignment="1">
      <alignment horizontal="center" vertical="top"/>
    </xf>
    <xf numFmtId="0" fontId="26" fillId="0" borderId="0" xfId="0" applyFont="1" applyFill="1" applyBorder="1"/>
    <xf numFmtId="0" fontId="26" fillId="0" borderId="0" xfId="0" applyFont="1" applyFill="1"/>
    <xf numFmtId="0" fontId="12" fillId="0" borderId="12" xfId="0" applyFont="1" applyFill="1" applyBorder="1" applyAlignment="1"/>
    <xf numFmtId="164" fontId="12" fillId="0" borderId="13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 vertical="top"/>
    </xf>
    <xf numFmtId="0" fontId="29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top"/>
    </xf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top" wrapText="1"/>
    </xf>
    <xf numFmtId="0" fontId="33" fillId="0" borderId="0" xfId="0" applyFont="1" applyFill="1" applyAlignment="1">
      <alignment horizontal="center" vertical="top" wrapText="1"/>
    </xf>
    <xf numFmtId="0" fontId="34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8" fillId="2" borderId="0" xfId="1" applyFont="1" applyFill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4" fillId="0" borderId="12" xfId="0" quotePrefix="1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 vertical="top"/>
    </xf>
    <xf numFmtId="2" fontId="14" fillId="0" borderId="12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164" fontId="14" fillId="2" borderId="13" xfId="1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 vertical="top"/>
    </xf>
    <xf numFmtId="164" fontId="9" fillId="0" borderId="13" xfId="0" applyNumberFormat="1" applyFont="1" applyFill="1" applyBorder="1" applyAlignment="1">
      <alignment horizontal="center" vertical="top"/>
    </xf>
    <xf numFmtId="2" fontId="14" fillId="0" borderId="16" xfId="1" applyNumberFormat="1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top"/>
    </xf>
    <xf numFmtId="164" fontId="35" fillId="2" borderId="13" xfId="1" applyNumberFormat="1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center"/>
    </xf>
    <xf numFmtId="164" fontId="14" fillId="0" borderId="28" xfId="0" applyNumberFormat="1" applyFont="1" applyFill="1" applyBorder="1" applyAlignment="1">
      <alignment horizontal="center" vertical="center"/>
    </xf>
    <xf numFmtId="2" fontId="14" fillId="0" borderId="28" xfId="0" applyNumberFormat="1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center" vertical="top"/>
    </xf>
    <xf numFmtId="14" fontId="14" fillId="3" borderId="31" xfId="0" applyNumberFormat="1" applyFont="1" applyFill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0" fontId="9" fillId="3" borderId="31" xfId="0" applyFont="1" applyFill="1" applyBorder="1" applyAlignment="1">
      <alignment horizontal="left"/>
    </xf>
    <xf numFmtId="0" fontId="9" fillId="3" borderId="30" xfId="0" applyFont="1" applyFill="1" applyBorder="1" applyAlignment="1">
      <alignment horizontal="center"/>
    </xf>
    <xf numFmtId="164" fontId="14" fillId="3" borderId="30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/>
    </xf>
    <xf numFmtId="0" fontId="23" fillId="3" borderId="30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165" fontId="10" fillId="4" borderId="12" xfId="7" applyFont="1" applyFill="1" applyBorder="1" applyAlignment="1"/>
    <xf numFmtId="165" fontId="10" fillId="4" borderId="12" xfId="7" applyFont="1" applyFill="1" applyBorder="1" applyAlignment="1">
      <alignment horizontal="center"/>
    </xf>
    <xf numFmtId="166" fontId="10" fillId="4" borderId="12" xfId="7" applyNumberFormat="1" applyFont="1" applyFill="1" applyBorder="1" applyAlignment="1">
      <alignment horizontal="center"/>
    </xf>
    <xf numFmtId="165" fontId="10" fillId="4" borderId="12" xfId="7" applyFont="1" applyFill="1" applyBorder="1" applyAlignment="1">
      <alignment horizontal="center" vertical="top"/>
    </xf>
    <xf numFmtId="164" fontId="36" fillId="4" borderId="13" xfId="7" applyNumberFormat="1" applyFont="1" applyFill="1" applyBorder="1" applyAlignment="1">
      <alignment horizontal="center" vertical="top"/>
    </xf>
    <xf numFmtId="0" fontId="10" fillId="0" borderId="0" xfId="0" applyFont="1" applyFill="1" applyBorder="1"/>
    <xf numFmtId="0" fontId="10" fillId="0" borderId="11" xfId="0" applyFont="1" applyFill="1" applyBorder="1" applyAlignment="1">
      <alignment vertical="center" wrapText="1"/>
    </xf>
    <xf numFmtId="14" fontId="10" fillId="0" borderId="11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/>
    <xf numFmtId="164" fontId="10" fillId="0" borderId="12" xfId="0" applyNumberFormat="1" applyFont="1" applyFill="1" applyBorder="1" applyAlignment="1">
      <alignment horizontal="center"/>
    </xf>
    <xf numFmtId="164" fontId="10" fillId="0" borderId="13" xfId="1" applyNumberFormat="1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/>
  </cellXfs>
  <cellStyles count="9">
    <cellStyle name="Excel Built-in Normal" xfId="7"/>
    <cellStyle name="Обычный" xfId="0" builtinId="0"/>
    <cellStyle name="Обычный 12" xfId="5"/>
    <cellStyle name="Обычный 2" xfId="1"/>
    <cellStyle name="Обычный 3" xfId="2"/>
    <cellStyle name="Обычный 3 2" xfId="8"/>
    <cellStyle name="Обычный 3 3" xfId="4"/>
    <cellStyle name="Обычный 4" xfId="6"/>
    <cellStyle name="Обычный 6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8"/>
  <sheetViews>
    <sheetView tabSelected="1" view="pageBreakPreview" zoomScale="70" zoomScaleNormal="80" zoomScaleSheetLayoutView="70" workbookViewId="0">
      <selection activeCell="A14" sqref="A14"/>
    </sheetView>
  </sheetViews>
  <sheetFormatPr defaultColWidth="9.109375" defaultRowHeight="15.6"/>
  <cols>
    <col min="1" max="1" width="9.109375" style="3"/>
    <col min="2" max="2" width="37.6640625" style="86" customWidth="1"/>
    <col min="3" max="3" width="4.77734375" style="54" bestFit="1" customWidth="1"/>
    <col min="4" max="4" width="15.5546875" style="81" bestFit="1" customWidth="1"/>
    <col min="5" max="5" width="26.5546875" style="4" customWidth="1"/>
    <col min="6" max="6" width="13.21875" style="27" customWidth="1"/>
    <col min="7" max="7" width="13.6640625" style="27" customWidth="1"/>
    <col min="8" max="8" width="11.21875" style="38" customWidth="1"/>
    <col min="9" max="9" width="13" style="38" customWidth="1"/>
    <col min="10" max="10" width="10" style="44" customWidth="1"/>
    <col min="11" max="11" width="12" style="44" customWidth="1"/>
    <col min="12" max="12" width="11" style="54" customWidth="1"/>
    <col min="13" max="13" width="9.109375" style="54"/>
    <col min="14" max="14" width="11.33203125" style="54" customWidth="1"/>
    <col min="15" max="15" width="10.44140625" style="6" customWidth="1"/>
    <col min="16" max="16" width="10.5546875" style="5" customWidth="1"/>
    <col min="17" max="17" width="9.109375" style="5"/>
    <col min="18" max="18" width="11.109375" style="5" customWidth="1"/>
    <col min="19" max="19" width="15.77734375" style="7" bestFit="1" customWidth="1"/>
    <col min="20" max="21" width="10.6640625" style="3" bestFit="1" customWidth="1"/>
    <col min="22" max="16384" width="9.109375" style="3"/>
  </cols>
  <sheetData>
    <row r="1" spans="1:19" s="255" customFormat="1" ht="18">
      <c r="A1" s="255" t="s">
        <v>369</v>
      </c>
      <c r="B1" s="256"/>
      <c r="C1" s="257"/>
      <c r="D1" s="257"/>
      <c r="E1" s="258"/>
      <c r="F1" s="259"/>
      <c r="G1" s="259"/>
      <c r="H1" s="260"/>
      <c r="I1" s="260"/>
      <c r="J1" s="261"/>
      <c r="K1" s="261"/>
      <c r="L1" s="257"/>
      <c r="M1" s="257"/>
      <c r="N1" s="257"/>
      <c r="O1" s="262"/>
      <c r="P1" s="263"/>
      <c r="Q1" s="263"/>
      <c r="R1" s="263"/>
      <c r="S1" s="264"/>
    </row>
    <row r="2" spans="1:19" s="255" customFormat="1" ht="18">
      <c r="A2" s="255" t="s">
        <v>366</v>
      </c>
      <c r="B2" s="256"/>
      <c r="C2" s="257"/>
      <c r="D2" s="257"/>
      <c r="E2" s="258"/>
      <c r="F2" s="259"/>
      <c r="G2" s="259"/>
      <c r="H2" s="260"/>
      <c r="I2" s="260"/>
      <c r="J2" s="261"/>
      <c r="K2" s="261"/>
      <c r="L2" s="257"/>
      <c r="M2" s="257"/>
      <c r="N2" s="257"/>
      <c r="O2" s="262"/>
      <c r="P2" s="263"/>
      <c r="Q2" s="263"/>
      <c r="R2" s="263"/>
      <c r="S2" s="264"/>
    </row>
    <row r="3" spans="1:19" s="255" customFormat="1" ht="18.75" customHeight="1">
      <c r="A3" s="1" t="s">
        <v>358</v>
      </c>
      <c r="B3" s="256"/>
      <c r="C3" s="265"/>
      <c r="D3" s="265"/>
      <c r="E3" s="273"/>
      <c r="F3" s="274"/>
      <c r="G3" s="266"/>
      <c r="H3" s="267"/>
      <c r="I3" s="267"/>
      <c r="J3" s="268"/>
      <c r="K3" s="268"/>
      <c r="L3" s="269"/>
      <c r="M3" s="269"/>
      <c r="N3" s="269"/>
      <c r="O3" s="270"/>
      <c r="P3" s="271"/>
      <c r="Q3" s="271"/>
      <c r="R3" s="271"/>
      <c r="S3" s="272"/>
    </row>
    <row r="4" spans="1:19" s="255" customFormat="1" ht="18.75" customHeight="1">
      <c r="A4" s="1" t="s">
        <v>359</v>
      </c>
      <c r="B4" s="256"/>
      <c r="C4" s="265"/>
      <c r="D4" s="265"/>
      <c r="E4" s="273"/>
      <c r="F4" s="274"/>
      <c r="G4" s="266"/>
      <c r="H4" s="267"/>
      <c r="I4" s="267"/>
      <c r="J4" s="268"/>
      <c r="K4" s="268"/>
      <c r="L4" s="269"/>
      <c r="M4" s="269"/>
      <c r="N4" s="269"/>
      <c r="O4" s="270"/>
      <c r="P4" s="271"/>
      <c r="Q4" s="271"/>
      <c r="R4" s="271"/>
      <c r="S4" s="272"/>
    </row>
    <row r="5" spans="1:19" s="255" customFormat="1" ht="18.75" customHeight="1">
      <c r="A5" s="1" t="s">
        <v>367</v>
      </c>
      <c r="B5" s="256"/>
      <c r="C5" s="265"/>
      <c r="D5" s="265"/>
      <c r="E5" s="273"/>
      <c r="F5" s="274"/>
      <c r="G5" s="266"/>
      <c r="H5" s="267"/>
      <c r="I5" s="267"/>
      <c r="J5" s="268"/>
      <c r="K5" s="268"/>
      <c r="L5" s="269"/>
      <c r="M5" s="269"/>
      <c r="N5" s="269"/>
      <c r="O5" s="270"/>
      <c r="P5" s="271"/>
      <c r="Q5" s="271"/>
      <c r="R5" s="271"/>
      <c r="S5" s="272"/>
    </row>
    <row r="6" spans="1:19" s="255" customFormat="1" ht="18.75" customHeight="1">
      <c r="A6" s="1" t="s">
        <v>360</v>
      </c>
      <c r="B6" s="256"/>
      <c r="C6" s="265"/>
      <c r="D6" s="265"/>
      <c r="E6" s="273"/>
      <c r="F6" s="274"/>
      <c r="G6" s="266"/>
      <c r="H6" s="267"/>
      <c r="I6" s="267"/>
      <c r="J6" s="268"/>
      <c r="K6" s="268"/>
      <c r="L6" s="269"/>
      <c r="M6" s="269"/>
      <c r="N6" s="269"/>
      <c r="O6" s="270"/>
      <c r="P6" s="271"/>
      <c r="Q6" s="271"/>
      <c r="R6" s="271"/>
      <c r="S6" s="272"/>
    </row>
    <row r="7" spans="1:19" s="255" customFormat="1" ht="18.75" customHeight="1">
      <c r="A7" s="1" t="s">
        <v>361</v>
      </c>
      <c r="B7" s="256"/>
      <c r="C7" s="265"/>
      <c r="D7" s="265"/>
      <c r="E7" s="273"/>
      <c r="F7" s="274"/>
      <c r="G7" s="266"/>
      <c r="H7" s="267"/>
      <c r="I7" s="267"/>
      <c r="J7" s="268"/>
      <c r="K7" s="268"/>
      <c r="L7" s="269"/>
      <c r="M7" s="269"/>
      <c r="N7" s="269"/>
      <c r="O7" s="270"/>
      <c r="P7" s="271"/>
      <c r="Q7" s="271"/>
      <c r="R7" s="271"/>
      <c r="S7" s="272"/>
    </row>
    <row r="8" spans="1:19" s="255" customFormat="1" ht="18.75" customHeight="1">
      <c r="A8" s="1" t="s">
        <v>362</v>
      </c>
      <c r="B8" s="256"/>
      <c r="C8" s="265"/>
      <c r="D8" s="265"/>
      <c r="E8" s="273"/>
      <c r="F8" s="274"/>
      <c r="G8" s="266"/>
      <c r="H8" s="267"/>
      <c r="I8" s="267"/>
      <c r="J8" s="268"/>
      <c r="K8" s="268"/>
      <c r="L8" s="269"/>
      <c r="M8" s="269"/>
      <c r="N8" s="269"/>
      <c r="O8" s="270"/>
      <c r="P8" s="271"/>
      <c r="Q8" s="271"/>
      <c r="R8" s="271"/>
      <c r="S8" s="272"/>
    </row>
    <row r="9" spans="1:19" s="255" customFormat="1" ht="18.75" customHeight="1">
      <c r="A9" s="1" t="s">
        <v>363</v>
      </c>
      <c r="B9" s="256"/>
      <c r="C9" s="265"/>
      <c r="D9" s="265"/>
      <c r="E9" s="273"/>
      <c r="F9" s="274"/>
      <c r="G9" s="266"/>
      <c r="H9" s="267"/>
      <c r="I9" s="267"/>
      <c r="J9" s="268"/>
      <c r="K9" s="268"/>
      <c r="L9" s="269"/>
      <c r="M9" s="269"/>
      <c r="N9" s="269"/>
      <c r="O9" s="270"/>
      <c r="P9" s="271"/>
      <c r="Q9" s="271"/>
      <c r="R9" s="271"/>
      <c r="S9" s="272"/>
    </row>
    <row r="10" spans="1:19" s="255" customFormat="1" ht="18.75" customHeight="1">
      <c r="A10" s="1" t="s">
        <v>364</v>
      </c>
      <c r="B10" s="256"/>
      <c r="C10" s="265"/>
      <c r="D10" s="265"/>
      <c r="E10" s="273"/>
      <c r="F10" s="274"/>
      <c r="G10" s="266"/>
      <c r="H10" s="267"/>
      <c r="I10" s="267"/>
      <c r="J10" s="268"/>
      <c r="K10" s="268"/>
      <c r="L10" s="269"/>
      <c r="M10" s="269"/>
      <c r="N10" s="269"/>
      <c r="O10" s="270"/>
      <c r="P10" s="271"/>
      <c r="Q10" s="271"/>
      <c r="R10" s="271"/>
      <c r="S10" s="272"/>
    </row>
    <row r="11" spans="1:19" s="255" customFormat="1" ht="18.75" customHeight="1">
      <c r="A11" s="1" t="s">
        <v>365</v>
      </c>
      <c r="B11" s="256"/>
      <c r="C11" s="265"/>
      <c r="D11" s="265"/>
      <c r="E11" s="273"/>
      <c r="F11" s="274"/>
      <c r="G11" s="266"/>
      <c r="H11" s="267"/>
      <c r="I11" s="267"/>
      <c r="J11" s="268"/>
      <c r="K11" s="268"/>
      <c r="L11" s="269"/>
      <c r="M11" s="269"/>
      <c r="N11" s="269"/>
      <c r="O11" s="270"/>
      <c r="P11" s="271"/>
      <c r="Q11" s="271"/>
      <c r="R11" s="271"/>
      <c r="S11" s="272"/>
    </row>
    <row r="12" spans="1:19" s="255" customFormat="1" ht="18.75" customHeight="1">
      <c r="A12" s="1" t="s">
        <v>368</v>
      </c>
      <c r="B12" s="256"/>
      <c r="C12" s="265"/>
      <c r="D12" s="265"/>
      <c r="E12" s="273"/>
      <c r="F12" s="274"/>
      <c r="G12" s="266"/>
      <c r="H12" s="267"/>
      <c r="I12" s="267"/>
      <c r="J12" s="268"/>
      <c r="K12" s="268"/>
      <c r="L12" s="269"/>
      <c r="M12" s="269"/>
      <c r="N12" s="269"/>
      <c r="O12" s="270"/>
      <c r="P12" s="271"/>
      <c r="Q12" s="271"/>
      <c r="R12" s="271"/>
      <c r="S12" s="272"/>
    </row>
    <row r="13" spans="1:19" ht="16.2" thickBot="1">
      <c r="S13" s="70"/>
    </row>
    <row r="14" spans="1:19" s="8" customFormat="1" ht="16.5" customHeight="1">
      <c r="A14" s="9"/>
      <c r="B14" s="87"/>
      <c r="C14" s="141"/>
      <c r="D14" s="82"/>
      <c r="E14" s="10"/>
      <c r="F14" s="28"/>
      <c r="G14" s="29"/>
      <c r="H14" s="39"/>
      <c r="I14" s="39"/>
      <c r="J14" s="45"/>
      <c r="K14" s="45"/>
      <c r="L14" s="53" t="s">
        <v>16</v>
      </c>
      <c r="M14" s="55"/>
      <c r="N14" s="55"/>
      <c r="O14" s="52"/>
      <c r="P14" s="66"/>
      <c r="Q14" s="66"/>
      <c r="R14" s="66"/>
      <c r="S14" s="71"/>
    </row>
    <row r="15" spans="1:19" s="8" customFormat="1" ht="16.5" customHeight="1">
      <c r="A15" s="11" t="s">
        <v>0</v>
      </c>
      <c r="B15" s="88" t="s">
        <v>12</v>
      </c>
      <c r="C15" s="142" t="s">
        <v>17</v>
      </c>
      <c r="D15" s="83" t="s">
        <v>20</v>
      </c>
      <c r="E15" s="12" t="s">
        <v>11</v>
      </c>
      <c r="F15" s="30" t="s">
        <v>13</v>
      </c>
      <c r="G15" s="31"/>
      <c r="H15" s="202" t="s">
        <v>14</v>
      </c>
      <c r="I15" s="40"/>
      <c r="J15" s="46" t="s">
        <v>15</v>
      </c>
      <c r="K15" s="51"/>
      <c r="L15" s="56"/>
      <c r="M15" s="57" t="s">
        <v>1</v>
      </c>
      <c r="N15" s="57"/>
      <c r="O15" s="14" t="s">
        <v>2</v>
      </c>
      <c r="P15" s="67"/>
      <c r="Q15" s="13" t="s">
        <v>3</v>
      </c>
      <c r="R15" s="68"/>
      <c r="S15" s="72" t="s">
        <v>4</v>
      </c>
    </row>
    <row r="16" spans="1:19" s="102" customFormat="1" ht="53.25" customHeight="1" thickBot="1">
      <c r="A16" s="91"/>
      <c r="B16" s="92"/>
      <c r="C16" s="143" t="s">
        <v>18</v>
      </c>
      <c r="D16" s="91"/>
      <c r="E16" s="93"/>
      <c r="F16" s="90" t="s">
        <v>262</v>
      </c>
      <c r="G16" s="90" t="s">
        <v>263</v>
      </c>
      <c r="H16" s="94" t="s">
        <v>264</v>
      </c>
      <c r="I16" s="94" t="s">
        <v>265</v>
      </c>
      <c r="J16" s="95" t="s">
        <v>266</v>
      </c>
      <c r="K16" s="96" t="s">
        <v>267</v>
      </c>
      <c r="L16" s="97" t="s">
        <v>5</v>
      </c>
      <c r="M16" s="98" t="s">
        <v>6</v>
      </c>
      <c r="N16" s="98" t="s">
        <v>7</v>
      </c>
      <c r="O16" s="99" t="s">
        <v>8</v>
      </c>
      <c r="P16" s="100" t="s">
        <v>5</v>
      </c>
      <c r="Q16" s="100" t="s">
        <v>6</v>
      </c>
      <c r="R16" s="101" t="s">
        <v>9</v>
      </c>
      <c r="S16" s="73" t="s">
        <v>10</v>
      </c>
    </row>
    <row r="17" spans="1:21">
      <c r="B17" s="89"/>
      <c r="C17" s="58"/>
      <c r="D17" s="84"/>
      <c r="E17" s="15"/>
      <c r="F17" s="32"/>
      <c r="G17" s="32"/>
      <c r="H17" s="41"/>
      <c r="I17" s="41"/>
      <c r="J17" s="47"/>
      <c r="K17" s="47"/>
      <c r="L17" s="58"/>
      <c r="M17" s="58"/>
      <c r="N17" s="58"/>
      <c r="O17" s="17"/>
      <c r="P17" s="16"/>
      <c r="Q17" s="16"/>
      <c r="R17" s="16"/>
      <c r="S17" s="74"/>
    </row>
    <row r="18" spans="1:21" s="65" customFormat="1">
      <c r="A18" s="35">
        <v>1</v>
      </c>
      <c r="B18" s="203" t="s">
        <v>59</v>
      </c>
      <c r="C18" s="21" t="s">
        <v>22</v>
      </c>
      <c r="D18" s="204">
        <v>38174</v>
      </c>
      <c r="E18" s="232" t="s">
        <v>54</v>
      </c>
      <c r="F18" s="33" t="s">
        <v>57</v>
      </c>
      <c r="G18" s="33" t="s">
        <v>60</v>
      </c>
      <c r="H18" s="33" t="s">
        <v>61</v>
      </c>
      <c r="I18" s="33" t="s">
        <v>62</v>
      </c>
      <c r="J18" s="33"/>
      <c r="K18" s="33"/>
      <c r="L18" s="21" t="s">
        <v>294</v>
      </c>
      <c r="M18" s="183">
        <f>IF(OR(LEN(L18)&gt;6,LEN(L18)&lt;9),IFERROR(VALUE(MID(L18,1,1))*60+VALUE(MID(L18,3,2))+IF(LEN(L18)=7,VALUE(MID(L18,6,3))/100,VALUE(MID(L18,6,3))/1000),"ОШИБКА"))</f>
        <v>135</v>
      </c>
      <c r="N18" s="183">
        <f>ROUNDDOWN(M18/3,3)</f>
        <v>45</v>
      </c>
      <c r="O18" s="21">
        <v>41.49</v>
      </c>
      <c r="P18" s="21" t="s">
        <v>306</v>
      </c>
      <c r="Q18" s="35">
        <f>IF(OR(LEN(P18)&gt;6,LEN(P18)&lt;9),IFERROR(VALUE(MID(P18,1,1))*60+VALUE(MID(P18,3,2))+IF(LEN(P18)=7,VALUE(MID(P18,6,3))/100,VALUE(MID(P18,6,3))/1000),"ОШИБКА"))</f>
        <v>86.75</v>
      </c>
      <c r="R18" s="183">
        <f>Q18/2</f>
        <v>43.375</v>
      </c>
      <c r="S18" s="157">
        <f t="shared" ref="S18:S26" si="0">(N18)+(R18)+(O18)</f>
        <v>129.86500000000001</v>
      </c>
      <c r="T18" s="205"/>
    </row>
    <row r="19" spans="1:21" s="65" customFormat="1">
      <c r="A19" s="35">
        <v>2</v>
      </c>
      <c r="B19" s="203" t="s">
        <v>53</v>
      </c>
      <c r="C19" s="21" t="s">
        <v>22</v>
      </c>
      <c r="D19" s="204">
        <v>38285</v>
      </c>
      <c r="E19" s="232" t="s">
        <v>54</v>
      </c>
      <c r="F19" s="33" t="s">
        <v>55</v>
      </c>
      <c r="G19" s="33" t="s">
        <v>56</v>
      </c>
      <c r="H19" s="33" t="s">
        <v>57</v>
      </c>
      <c r="I19" s="33" t="s">
        <v>58</v>
      </c>
      <c r="J19" s="33"/>
      <c r="K19" s="33"/>
      <c r="L19" s="21" t="s">
        <v>295</v>
      </c>
      <c r="M19" s="183">
        <f t="shared" ref="M19:M26" si="1">IF(OR(LEN(L19)&gt;6,LEN(L19)&lt;9),IFERROR(VALUE(MID(L19,1,1))*60+VALUE(MID(L19,3,2))+IF(LEN(L19)=7,VALUE(MID(L19,6,3))/100,VALUE(MID(L19,6,3))/1000),"ОШИБКА"))</f>
        <v>133.69999999999999</v>
      </c>
      <c r="N19" s="183">
        <f t="shared" ref="N19:N26" si="2">ROUNDDOWN(M19/3,3)</f>
        <v>44.566000000000003</v>
      </c>
      <c r="O19" s="21">
        <v>42.37</v>
      </c>
      <c r="P19" s="21" t="s">
        <v>34</v>
      </c>
      <c r="Q19" s="35">
        <f>IF(OR(LEN(P19)&gt;6,LEN(P19)&lt;9),IFERROR(VALUE(MID(P19,1,1))*60+VALUE(MID(P19,3,2))+IF(LEN(P19)=7,VALUE(MID(P19,6,3))/100,VALUE(MID(P19,6,3))/1000),"ОШИБКА"))</f>
        <v>86.79</v>
      </c>
      <c r="R19" s="183">
        <f>Q19/2</f>
        <v>43.395000000000003</v>
      </c>
      <c r="S19" s="157">
        <f t="shared" si="0"/>
        <v>130.33100000000002</v>
      </c>
      <c r="T19" s="205"/>
    </row>
    <row r="20" spans="1:21" s="211" customFormat="1">
      <c r="A20" s="109">
        <v>3</v>
      </c>
      <c r="B20" s="206" t="s">
        <v>21</v>
      </c>
      <c r="C20" s="109" t="s">
        <v>22</v>
      </c>
      <c r="D20" s="207">
        <v>38175</v>
      </c>
      <c r="E20" s="233" t="s">
        <v>23</v>
      </c>
      <c r="F20" s="109"/>
      <c r="G20" s="208" t="s">
        <v>28</v>
      </c>
      <c r="H20" s="109" t="s">
        <v>29</v>
      </c>
      <c r="I20" s="109"/>
      <c r="J20" s="109"/>
      <c r="K20" s="109"/>
      <c r="L20" s="109" t="s">
        <v>31</v>
      </c>
      <c r="M20" s="209">
        <f t="shared" si="1"/>
        <v>133.58000000000001</v>
      </c>
      <c r="N20" s="209">
        <f t="shared" si="2"/>
        <v>44.526000000000003</v>
      </c>
      <c r="O20" s="109">
        <v>41.692999999999998</v>
      </c>
      <c r="P20" s="209" t="s">
        <v>32</v>
      </c>
      <c r="Q20" s="109">
        <f>IF(OR(LEN(P20)&gt;6,LEN(P20)&lt;9),IFERROR(VALUE(MID(P20,1,1))*60+VALUE(MID(P20,3,2))+IF(LEN(P20)=7,VALUE(MID(P20,6,3))/100,VALUE(MID(P20,6,3))/1000),"ОШИБКА"))</f>
        <v>86.864999999999995</v>
      </c>
      <c r="R20" s="209">
        <f>Q20/2</f>
        <v>43.432499999999997</v>
      </c>
      <c r="S20" s="75">
        <f t="shared" si="0"/>
        <v>129.6515</v>
      </c>
      <c r="T20" s="210"/>
    </row>
    <row r="21" spans="1:21" s="64" customFormat="1">
      <c r="A21" s="109">
        <v>4</v>
      </c>
      <c r="B21" s="206" t="s">
        <v>24</v>
      </c>
      <c r="C21" s="109" t="s">
        <v>22</v>
      </c>
      <c r="D21" s="207">
        <v>38470</v>
      </c>
      <c r="E21" s="233" t="s">
        <v>23</v>
      </c>
      <c r="F21" s="109"/>
      <c r="G21" s="208" t="s">
        <v>27</v>
      </c>
      <c r="H21" s="109"/>
      <c r="I21" s="109" t="s">
        <v>30</v>
      </c>
      <c r="J21" s="109"/>
      <c r="K21" s="109"/>
      <c r="L21" s="109" t="s">
        <v>33</v>
      </c>
      <c r="M21" s="209">
        <f t="shared" si="1"/>
        <v>137.70699999999999</v>
      </c>
      <c r="N21" s="209">
        <f t="shared" si="2"/>
        <v>45.902000000000001</v>
      </c>
      <c r="O21" s="109">
        <v>41.3</v>
      </c>
      <c r="P21" s="209" t="s">
        <v>34</v>
      </c>
      <c r="Q21" s="109">
        <f t="shared" ref="Q21:Q26" si="3">IF(OR(LEN(P21)&gt;6,LEN(P21)&lt;9),IFERROR(VALUE(MID(P21,1,1))*60+VALUE(MID(P21,3,2))+IF(LEN(P21)=7,VALUE(MID(P21,6,3))/100,VALUE(MID(P21,6,3))/1000),"ОШИБКА"))</f>
        <v>86.79</v>
      </c>
      <c r="R21" s="209">
        <f t="shared" ref="R21:R26" si="4">Q21/2</f>
        <v>43.395000000000003</v>
      </c>
      <c r="S21" s="75">
        <f t="shared" si="0"/>
        <v>130.59699999999998</v>
      </c>
      <c r="T21" s="212"/>
    </row>
    <row r="22" spans="1:21" s="64" customFormat="1">
      <c r="A22" s="109">
        <v>5</v>
      </c>
      <c r="B22" s="213" t="s">
        <v>84</v>
      </c>
      <c r="C22" s="214" t="s">
        <v>22</v>
      </c>
      <c r="D22" s="215">
        <v>38371</v>
      </c>
      <c r="E22" s="234" t="s">
        <v>85</v>
      </c>
      <c r="F22" s="42"/>
      <c r="G22" s="42"/>
      <c r="H22" s="42"/>
      <c r="I22" s="42" t="s">
        <v>69</v>
      </c>
      <c r="J22" s="42"/>
      <c r="K22" s="42"/>
      <c r="L22" s="214" t="s">
        <v>86</v>
      </c>
      <c r="M22" s="209">
        <f t="shared" si="1"/>
        <v>137.75</v>
      </c>
      <c r="N22" s="209">
        <f t="shared" si="2"/>
        <v>45.915999999999997</v>
      </c>
      <c r="O22" s="216">
        <v>42.95</v>
      </c>
      <c r="P22" s="214" t="s">
        <v>87</v>
      </c>
      <c r="Q22" s="109">
        <f t="shared" si="3"/>
        <v>88.17</v>
      </c>
      <c r="R22" s="209">
        <f t="shared" si="4"/>
        <v>44.085000000000001</v>
      </c>
      <c r="S22" s="75">
        <f t="shared" si="0"/>
        <v>132.95100000000002</v>
      </c>
    </row>
    <row r="23" spans="1:21" s="221" customFormat="1">
      <c r="A23" s="50">
        <v>6</v>
      </c>
      <c r="B23" s="217" t="s">
        <v>354</v>
      </c>
      <c r="C23" s="62" t="s">
        <v>22</v>
      </c>
      <c r="D23" s="218">
        <v>38611</v>
      </c>
      <c r="E23" s="235" t="s">
        <v>146</v>
      </c>
      <c r="F23" s="48"/>
      <c r="G23" s="48"/>
      <c r="H23" s="48"/>
      <c r="I23" s="48"/>
      <c r="J23" s="48" t="s">
        <v>29</v>
      </c>
      <c r="K23" s="48" t="s">
        <v>355</v>
      </c>
      <c r="L23" s="62" t="s">
        <v>356</v>
      </c>
      <c r="M23" s="69">
        <f t="shared" si="1"/>
        <v>145.24</v>
      </c>
      <c r="N23" s="69">
        <f t="shared" si="2"/>
        <v>48.412999999999997</v>
      </c>
      <c r="O23" s="219">
        <v>43.02</v>
      </c>
      <c r="P23" s="62" t="s">
        <v>357</v>
      </c>
      <c r="Q23" s="50">
        <f t="shared" si="3"/>
        <v>94.05</v>
      </c>
      <c r="R23" s="69">
        <f t="shared" si="4"/>
        <v>47.024999999999999</v>
      </c>
      <c r="S23" s="220">
        <f t="shared" si="0"/>
        <v>138.458</v>
      </c>
    </row>
    <row r="24" spans="1:21" s="224" customFormat="1" ht="16.5" customHeight="1">
      <c r="A24" s="50">
        <v>7</v>
      </c>
      <c r="B24" s="217" t="s">
        <v>79</v>
      </c>
      <c r="C24" s="62" t="s">
        <v>22</v>
      </c>
      <c r="D24" s="218">
        <v>38748</v>
      </c>
      <c r="E24" s="235" t="s">
        <v>54</v>
      </c>
      <c r="F24" s="48"/>
      <c r="G24" s="48"/>
      <c r="H24" s="48"/>
      <c r="I24" s="48"/>
      <c r="J24" s="48" t="s">
        <v>61</v>
      </c>
      <c r="K24" s="48" t="s">
        <v>58</v>
      </c>
      <c r="L24" s="222" t="s">
        <v>296</v>
      </c>
      <c r="M24" s="69">
        <f t="shared" si="1"/>
        <v>146.00899999999999</v>
      </c>
      <c r="N24" s="69">
        <f t="shared" si="2"/>
        <v>48.668999999999997</v>
      </c>
      <c r="O24" s="62">
        <v>43.81</v>
      </c>
      <c r="P24" s="62" t="s">
        <v>307</v>
      </c>
      <c r="Q24" s="50">
        <f t="shared" si="3"/>
        <v>92.14</v>
      </c>
      <c r="R24" s="69">
        <f t="shared" si="4"/>
        <v>46.07</v>
      </c>
      <c r="S24" s="220">
        <f t="shared" si="0"/>
        <v>138.54900000000001</v>
      </c>
      <c r="T24" s="221"/>
      <c r="U24" s="223"/>
    </row>
    <row r="25" spans="1:21" s="221" customFormat="1">
      <c r="A25" s="50">
        <v>8</v>
      </c>
      <c r="B25" s="225" t="s">
        <v>189</v>
      </c>
      <c r="C25" s="226" t="s">
        <v>22</v>
      </c>
      <c r="D25" s="227">
        <v>38780</v>
      </c>
      <c r="E25" s="235" t="s">
        <v>182</v>
      </c>
      <c r="F25" s="48"/>
      <c r="G25" s="48"/>
      <c r="H25" s="48"/>
      <c r="I25" s="48"/>
      <c r="J25" s="48" t="s">
        <v>269</v>
      </c>
      <c r="K25" s="48" t="s">
        <v>268</v>
      </c>
      <c r="L25" s="62" t="s">
        <v>190</v>
      </c>
      <c r="M25" s="69">
        <f t="shared" si="1"/>
        <v>143.27000000000001</v>
      </c>
      <c r="N25" s="69">
        <f t="shared" si="2"/>
        <v>47.756</v>
      </c>
      <c r="O25" s="228">
        <v>43.62</v>
      </c>
      <c r="P25" s="228" t="s">
        <v>191</v>
      </c>
      <c r="Q25" s="50">
        <f t="shared" si="3"/>
        <v>92.04</v>
      </c>
      <c r="R25" s="69">
        <f t="shared" si="4"/>
        <v>46.02</v>
      </c>
      <c r="S25" s="220">
        <f t="shared" si="0"/>
        <v>137.39600000000002</v>
      </c>
    </row>
    <row r="26" spans="1:21" s="221" customFormat="1">
      <c r="A26" s="50">
        <v>9</v>
      </c>
      <c r="B26" s="229" t="s">
        <v>94</v>
      </c>
      <c r="C26" s="47" t="s">
        <v>22</v>
      </c>
      <c r="D26" s="230">
        <v>38645</v>
      </c>
      <c r="E26" s="235" t="s">
        <v>85</v>
      </c>
      <c r="F26" s="48"/>
      <c r="G26" s="48"/>
      <c r="H26" s="48"/>
      <c r="I26" s="48"/>
      <c r="J26" s="48"/>
      <c r="K26" s="48" t="s">
        <v>30</v>
      </c>
      <c r="L26" s="48" t="s">
        <v>95</v>
      </c>
      <c r="M26" s="69">
        <f t="shared" si="1"/>
        <v>139.94999999999999</v>
      </c>
      <c r="N26" s="69">
        <f t="shared" si="2"/>
        <v>46.65</v>
      </c>
      <c r="O26" s="231">
        <v>43.84</v>
      </c>
      <c r="P26" s="48" t="s">
        <v>96</v>
      </c>
      <c r="Q26" s="50">
        <f t="shared" si="3"/>
        <v>92.62</v>
      </c>
      <c r="R26" s="69">
        <f t="shared" si="4"/>
        <v>46.31</v>
      </c>
      <c r="S26" s="220">
        <f t="shared" si="0"/>
        <v>136.80000000000001</v>
      </c>
    </row>
    <row r="27" spans="1:21">
      <c r="A27" s="37">
        <v>10</v>
      </c>
      <c r="B27" s="147" t="s">
        <v>72</v>
      </c>
      <c r="C27" s="145" t="s">
        <v>22</v>
      </c>
      <c r="D27" s="151">
        <v>38384</v>
      </c>
      <c r="E27" s="150" t="s">
        <v>54</v>
      </c>
      <c r="F27" s="146"/>
      <c r="G27" s="146"/>
      <c r="H27" s="146"/>
      <c r="I27" s="146"/>
      <c r="J27" s="146"/>
      <c r="K27" s="146"/>
      <c r="L27" s="18" t="s">
        <v>282</v>
      </c>
      <c r="M27" s="61">
        <f t="shared" ref="M27:M49" si="5">IF(OR(LEN(L27)&gt;6,LEN(L27)&lt;9),IFERROR(VALUE(MID(L27,1,1))*60+VALUE(MID(L27,3,2))+IF(LEN(L27)=7,VALUE(MID(L27,6,3))/100,VALUE(MID(L27,6,3))/1000),"ОШИБКА"))</f>
        <v>139</v>
      </c>
      <c r="N27" s="61">
        <f t="shared" ref="N27:N49" si="6">ROUNDDOWN(M27/3,3)</f>
        <v>46.332999999999998</v>
      </c>
      <c r="O27" s="275">
        <v>42.53</v>
      </c>
      <c r="P27" s="59" t="s">
        <v>270</v>
      </c>
      <c r="Q27" s="37">
        <f t="shared" ref="Q27:Q49" si="7">IF(OR(LEN(P27)&gt;6,LEN(P27)&lt;9),IFERROR(VALUE(MID(P27,1,1))*60+VALUE(MID(P27,3,2))+IF(LEN(P27)=7,VALUE(MID(P27,6,3))/100,VALUE(MID(P27,6,3))/1000),"ОШИБКА"))</f>
        <v>88</v>
      </c>
      <c r="R27" s="61">
        <f t="shared" ref="R27:R49" si="8">Q27/2</f>
        <v>44</v>
      </c>
      <c r="S27" s="276">
        <f t="shared" ref="S27:S49" si="9">(N27)+(R27)+(O27)</f>
        <v>132.863</v>
      </c>
    </row>
    <row r="28" spans="1:21">
      <c r="A28" s="37">
        <v>11</v>
      </c>
      <c r="B28" s="147" t="s">
        <v>45</v>
      </c>
      <c r="C28" s="59" t="s">
        <v>46</v>
      </c>
      <c r="D28" s="148">
        <v>38332</v>
      </c>
      <c r="E28" s="150" t="s">
        <v>47</v>
      </c>
      <c r="F28" s="36"/>
      <c r="G28" s="36"/>
      <c r="H28" s="277"/>
      <c r="I28" s="146"/>
      <c r="J28" s="36"/>
      <c r="K28" s="36"/>
      <c r="L28" s="59" t="s">
        <v>48</v>
      </c>
      <c r="M28" s="61">
        <f t="shared" si="5"/>
        <v>138.56</v>
      </c>
      <c r="N28" s="61">
        <f t="shared" si="6"/>
        <v>46.186</v>
      </c>
      <c r="O28" s="278">
        <v>43.52</v>
      </c>
      <c r="P28" s="59" t="s">
        <v>49</v>
      </c>
      <c r="Q28" s="37">
        <f t="shared" si="7"/>
        <v>88.08</v>
      </c>
      <c r="R28" s="61">
        <f t="shared" si="8"/>
        <v>44.04</v>
      </c>
      <c r="S28" s="276">
        <f t="shared" si="9"/>
        <v>133.74600000000001</v>
      </c>
    </row>
    <row r="29" spans="1:21">
      <c r="A29" s="37">
        <v>12</v>
      </c>
      <c r="B29" s="147" t="s">
        <v>88</v>
      </c>
      <c r="C29" s="145" t="s">
        <v>22</v>
      </c>
      <c r="D29" s="151">
        <v>38665</v>
      </c>
      <c r="E29" s="150" t="s">
        <v>85</v>
      </c>
      <c r="F29" s="146"/>
      <c r="G29" s="146"/>
      <c r="H29" s="146"/>
      <c r="I29" s="146"/>
      <c r="J29" s="146"/>
      <c r="K29" s="146"/>
      <c r="L29" s="59" t="s">
        <v>89</v>
      </c>
      <c r="M29" s="61">
        <f t="shared" si="5"/>
        <v>138.88</v>
      </c>
      <c r="N29" s="61">
        <f t="shared" si="6"/>
        <v>46.292999999999999</v>
      </c>
      <c r="O29" s="279">
        <v>42.9</v>
      </c>
      <c r="P29" s="59" t="s">
        <v>90</v>
      </c>
      <c r="Q29" s="37">
        <f t="shared" si="7"/>
        <v>89.32</v>
      </c>
      <c r="R29" s="61">
        <f t="shared" si="8"/>
        <v>44.66</v>
      </c>
      <c r="S29" s="276">
        <f t="shared" si="9"/>
        <v>133.85300000000001</v>
      </c>
    </row>
    <row r="30" spans="1:21">
      <c r="A30" s="37">
        <v>13</v>
      </c>
      <c r="B30" s="147" t="s">
        <v>64</v>
      </c>
      <c r="C30" s="145" t="s">
        <v>22</v>
      </c>
      <c r="D30" s="151">
        <v>38289</v>
      </c>
      <c r="E30" s="236" t="s">
        <v>54</v>
      </c>
      <c r="F30" s="146"/>
      <c r="G30" s="146"/>
      <c r="H30" s="146"/>
      <c r="I30" s="146"/>
      <c r="J30" s="146"/>
      <c r="K30" s="146"/>
      <c r="L30" s="18" t="s">
        <v>283</v>
      </c>
      <c r="M30" s="61">
        <f t="shared" si="5"/>
        <v>139.13</v>
      </c>
      <c r="N30" s="61">
        <f t="shared" si="6"/>
        <v>46.375999999999998</v>
      </c>
      <c r="O30" s="280">
        <v>43.22</v>
      </c>
      <c r="P30" s="59" t="s">
        <v>271</v>
      </c>
      <c r="Q30" s="37">
        <f t="shared" si="7"/>
        <v>90.43</v>
      </c>
      <c r="R30" s="61">
        <f t="shared" si="8"/>
        <v>45.215000000000003</v>
      </c>
      <c r="S30" s="276">
        <f t="shared" si="9"/>
        <v>134.81100000000001</v>
      </c>
      <c r="T30" s="2"/>
    </row>
    <row r="31" spans="1:21">
      <c r="A31" s="37">
        <v>14</v>
      </c>
      <c r="B31" s="147" t="s">
        <v>91</v>
      </c>
      <c r="C31" s="59" t="s">
        <v>22</v>
      </c>
      <c r="D31" s="148">
        <v>38329</v>
      </c>
      <c r="E31" s="150" t="s">
        <v>85</v>
      </c>
      <c r="F31" s="36"/>
      <c r="G31" s="36"/>
      <c r="H31" s="36"/>
      <c r="I31" s="36"/>
      <c r="J31" s="36"/>
      <c r="K31" s="36"/>
      <c r="L31" s="59" t="s">
        <v>92</v>
      </c>
      <c r="M31" s="61">
        <f t="shared" si="5"/>
        <v>139.91</v>
      </c>
      <c r="N31" s="61">
        <f t="shared" si="6"/>
        <v>46.636000000000003</v>
      </c>
      <c r="O31" s="281">
        <v>43.18</v>
      </c>
      <c r="P31" s="59" t="s">
        <v>93</v>
      </c>
      <c r="Q31" s="37">
        <f t="shared" si="7"/>
        <v>90.75</v>
      </c>
      <c r="R31" s="61">
        <f t="shared" si="8"/>
        <v>45.375</v>
      </c>
      <c r="S31" s="276">
        <f t="shared" si="9"/>
        <v>135.191</v>
      </c>
      <c r="T31" s="2"/>
    </row>
    <row r="32" spans="1:21">
      <c r="A32" s="37">
        <v>15</v>
      </c>
      <c r="B32" s="177" t="s">
        <v>162</v>
      </c>
      <c r="C32" s="37" t="s">
        <v>22</v>
      </c>
      <c r="D32" s="103">
        <v>38384</v>
      </c>
      <c r="E32" s="237" t="s">
        <v>163</v>
      </c>
      <c r="F32" s="37"/>
      <c r="G32" s="37"/>
      <c r="H32" s="37"/>
      <c r="I32" s="37"/>
      <c r="J32" s="37"/>
      <c r="K32" s="37"/>
      <c r="L32" s="37" t="s">
        <v>298</v>
      </c>
      <c r="M32" s="61">
        <f t="shared" si="5"/>
        <v>139.74</v>
      </c>
      <c r="N32" s="61">
        <f t="shared" si="6"/>
        <v>46.58</v>
      </c>
      <c r="O32" s="37">
        <v>43.36</v>
      </c>
      <c r="P32" s="37" t="s">
        <v>308</v>
      </c>
      <c r="Q32" s="37">
        <f t="shared" si="7"/>
        <v>90.87</v>
      </c>
      <c r="R32" s="61">
        <f t="shared" si="8"/>
        <v>45.435000000000002</v>
      </c>
      <c r="S32" s="276">
        <f t="shared" si="9"/>
        <v>135.375</v>
      </c>
      <c r="T32" s="2"/>
    </row>
    <row r="33" spans="1:20" s="284" customFormat="1">
      <c r="A33" s="37">
        <v>16</v>
      </c>
      <c r="B33" s="147" t="s">
        <v>74</v>
      </c>
      <c r="C33" s="37" t="s">
        <v>22</v>
      </c>
      <c r="D33" s="148">
        <v>38465</v>
      </c>
      <c r="E33" s="150" t="s">
        <v>54</v>
      </c>
      <c r="F33" s="36"/>
      <c r="G33" s="36"/>
      <c r="H33" s="37"/>
      <c r="I33" s="37"/>
      <c r="J33" s="37"/>
      <c r="K33" s="37"/>
      <c r="L33" s="108" t="s">
        <v>285</v>
      </c>
      <c r="M33" s="61">
        <f t="shared" si="5"/>
        <v>142</v>
      </c>
      <c r="N33" s="61">
        <f t="shared" si="6"/>
        <v>47.332999999999998</v>
      </c>
      <c r="O33" s="282">
        <v>43.08</v>
      </c>
      <c r="P33" s="37" t="s">
        <v>274</v>
      </c>
      <c r="Q33" s="37">
        <f t="shared" si="7"/>
        <v>91</v>
      </c>
      <c r="R33" s="61">
        <f t="shared" si="8"/>
        <v>45.5</v>
      </c>
      <c r="S33" s="276">
        <f t="shared" si="9"/>
        <v>135.91300000000001</v>
      </c>
      <c r="T33" s="283"/>
    </row>
    <row r="34" spans="1:20">
      <c r="A34" s="37">
        <v>17</v>
      </c>
      <c r="B34" s="150" t="s">
        <v>153</v>
      </c>
      <c r="C34" s="36" t="s">
        <v>22</v>
      </c>
      <c r="D34" s="152">
        <v>38339</v>
      </c>
      <c r="E34" s="150" t="s">
        <v>151</v>
      </c>
      <c r="F34" s="146"/>
      <c r="G34" s="146"/>
      <c r="H34" s="146"/>
      <c r="I34" s="146"/>
      <c r="J34" s="146"/>
      <c r="K34" s="146"/>
      <c r="L34" s="37" t="s">
        <v>299</v>
      </c>
      <c r="M34" s="61">
        <f t="shared" si="5"/>
        <v>142.36000000000001</v>
      </c>
      <c r="N34" s="61">
        <f t="shared" si="6"/>
        <v>47.453000000000003</v>
      </c>
      <c r="O34" s="285">
        <v>43.29</v>
      </c>
      <c r="P34" s="37" t="s">
        <v>310</v>
      </c>
      <c r="Q34" s="37">
        <f t="shared" si="7"/>
        <v>90.44</v>
      </c>
      <c r="R34" s="61">
        <f t="shared" si="8"/>
        <v>45.22</v>
      </c>
      <c r="S34" s="276">
        <f t="shared" si="9"/>
        <v>135.96299999999999</v>
      </c>
      <c r="T34" s="2"/>
    </row>
    <row r="35" spans="1:20">
      <c r="A35" s="37">
        <v>18</v>
      </c>
      <c r="B35" s="147" t="s">
        <v>77</v>
      </c>
      <c r="C35" s="59" t="s">
        <v>22</v>
      </c>
      <c r="D35" s="148">
        <v>38206</v>
      </c>
      <c r="E35" s="150" t="s">
        <v>54</v>
      </c>
      <c r="F35" s="146"/>
      <c r="G35" s="146"/>
      <c r="H35" s="146"/>
      <c r="I35" s="146"/>
      <c r="J35" s="146"/>
      <c r="K35" s="146"/>
      <c r="L35" s="18" t="s">
        <v>95</v>
      </c>
      <c r="M35" s="61">
        <f t="shared" si="5"/>
        <v>139.94999999999999</v>
      </c>
      <c r="N35" s="61">
        <f t="shared" si="6"/>
        <v>46.65</v>
      </c>
      <c r="O35" s="278">
        <v>44.4</v>
      </c>
      <c r="P35" s="59" t="s">
        <v>272</v>
      </c>
      <c r="Q35" s="37">
        <f t="shared" si="7"/>
        <v>90.02</v>
      </c>
      <c r="R35" s="61">
        <f t="shared" si="8"/>
        <v>45.01</v>
      </c>
      <c r="S35" s="276">
        <f t="shared" si="9"/>
        <v>136.06</v>
      </c>
      <c r="T35" s="2"/>
    </row>
    <row r="36" spans="1:20">
      <c r="A36" s="37">
        <v>19</v>
      </c>
      <c r="B36" s="150" t="s">
        <v>63</v>
      </c>
      <c r="C36" s="36" t="s">
        <v>22</v>
      </c>
      <c r="D36" s="152">
        <v>38205</v>
      </c>
      <c r="E36" s="150" t="s">
        <v>54</v>
      </c>
      <c r="F36" s="36"/>
      <c r="G36" s="36"/>
      <c r="H36" s="36"/>
      <c r="I36" s="36"/>
      <c r="J36" s="36"/>
      <c r="K36" s="36"/>
      <c r="L36" s="19" t="s">
        <v>284</v>
      </c>
      <c r="M36" s="61">
        <f t="shared" si="5"/>
        <v>145.78</v>
      </c>
      <c r="N36" s="61">
        <f t="shared" si="6"/>
        <v>48.593000000000004</v>
      </c>
      <c r="O36" s="286">
        <v>43.08</v>
      </c>
      <c r="P36" s="36" t="s">
        <v>273</v>
      </c>
      <c r="Q36" s="37">
        <f t="shared" si="7"/>
        <v>89.55</v>
      </c>
      <c r="R36" s="61">
        <f t="shared" si="8"/>
        <v>44.774999999999999</v>
      </c>
      <c r="S36" s="276">
        <f t="shared" si="9"/>
        <v>136.44799999999998</v>
      </c>
      <c r="T36" s="2"/>
    </row>
    <row r="37" spans="1:20">
      <c r="A37" s="37">
        <v>20</v>
      </c>
      <c r="B37" s="147" t="s">
        <v>215</v>
      </c>
      <c r="C37" s="59" t="s">
        <v>22</v>
      </c>
      <c r="D37" s="148">
        <v>38328</v>
      </c>
      <c r="E37" s="150" t="s">
        <v>211</v>
      </c>
      <c r="F37" s="19"/>
      <c r="G37" s="19"/>
      <c r="H37" s="19"/>
      <c r="I37" s="19"/>
      <c r="J37" s="19"/>
      <c r="K37" s="19"/>
      <c r="L37" s="18" t="s">
        <v>216</v>
      </c>
      <c r="M37" s="61">
        <f t="shared" si="5"/>
        <v>142.81</v>
      </c>
      <c r="N37" s="61">
        <f t="shared" si="6"/>
        <v>47.603000000000002</v>
      </c>
      <c r="O37" s="287">
        <v>43.99</v>
      </c>
      <c r="P37" s="59" t="s">
        <v>217</v>
      </c>
      <c r="Q37" s="37">
        <f t="shared" si="7"/>
        <v>90.21</v>
      </c>
      <c r="R37" s="61">
        <f t="shared" si="8"/>
        <v>45.104999999999997</v>
      </c>
      <c r="S37" s="276">
        <f t="shared" si="9"/>
        <v>136.69800000000001</v>
      </c>
      <c r="T37" s="2"/>
    </row>
    <row r="38" spans="1:20">
      <c r="A38" s="37">
        <v>21</v>
      </c>
      <c r="B38" s="153" t="s">
        <v>97</v>
      </c>
      <c r="C38" s="58" t="s">
        <v>22</v>
      </c>
      <c r="D38" s="154">
        <v>38276</v>
      </c>
      <c r="E38" s="238" t="s">
        <v>85</v>
      </c>
      <c r="F38" s="36"/>
      <c r="G38" s="144"/>
      <c r="H38" s="36"/>
      <c r="I38" s="144"/>
      <c r="J38" s="144"/>
      <c r="K38" s="144"/>
      <c r="L38" s="58" t="s">
        <v>98</v>
      </c>
      <c r="M38" s="61">
        <f t="shared" si="5"/>
        <v>145.99</v>
      </c>
      <c r="N38" s="61">
        <f t="shared" si="6"/>
        <v>48.662999999999997</v>
      </c>
      <c r="O38" s="288">
        <v>42.7</v>
      </c>
      <c r="P38" s="58" t="s">
        <v>99</v>
      </c>
      <c r="Q38" s="37">
        <f t="shared" si="7"/>
        <v>91.4</v>
      </c>
      <c r="R38" s="61">
        <f t="shared" si="8"/>
        <v>45.7</v>
      </c>
      <c r="S38" s="276">
        <f t="shared" si="9"/>
        <v>137.06299999999999</v>
      </c>
    </row>
    <row r="39" spans="1:20" s="284" customFormat="1">
      <c r="A39" s="37">
        <v>22</v>
      </c>
      <c r="B39" s="147" t="s">
        <v>235</v>
      </c>
      <c r="C39" s="59" t="s">
        <v>22</v>
      </c>
      <c r="D39" s="148">
        <v>38297</v>
      </c>
      <c r="E39" s="238" t="s">
        <v>211</v>
      </c>
      <c r="F39" s="19"/>
      <c r="G39" s="19"/>
      <c r="H39" s="19"/>
      <c r="I39" s="19"/>
      <c r="J39" s="19"/>
      <c r="K39" s="19"/>
      <c r="L39" s="18" t="s">
        <v>236</v>
      </c>
      <c r="M39" s="61">
        <f t="shared" si="5"/>
        <v>139.96</v>
      </c>
      <c r="N39" s="61">
        <f t="shared" si="6"/>
        <v>46.652999999999999</v>
      </c>
      <c r="O39" s="287">
        <v>44.16</v>
      </c>
      <c r="P39" s="59" t="s">
        <v>237</v>
      </c>
      <c r="Q39" s="37">
        <f t="shared" si="7"/>
        <v>93.13</v>
      </c>
      <c r="R39" s="61">
        <f t="shared" si="8"/>
        <v>46.564999999999998</v>
      </c>
      <c r="S39" s="276">
        <f t="shared" si="9"/>
        <v>137.37799999999999</v>
      </c>
      <c r="T39" s="283"/>
    </row>
    <row r="40" spans="1:20">
      <c r="A40" s="37">
        <v>23</v>
      </c>
      <c r="B40" s="147" t="s">
        <v>100</v>
      </c>
      <c r="C40" s="145" t="s">
        <v>22</v>
      </c>
      <c r="D40" s="151">
        <v>38226</v>
      </c>
      <c r="E40" s="238" t="s">
        <v>85</v>
      </c>
      <c r="F40" s="146"/>
      <c r="G40" s="146"/>
      <c r="H40" s="146"/>
      <c r="I40" s="146"/>
      <c r="J40" s="36"/>
      <c r="K40" s="146"/>
      <c r="L40" s="59" t="s">
        <v>101</v>
      </c>
      <c r="M40" s="61">
        <f t="shared" si="5"/>
        <v>144.19999999999999</v>
      </c>
      <c r="N40" s="61">
        <f t="shared" si="6"/>
        <v>48.066000000000003</v>
      </c>
      <c r="O40" s="289">
        <v>44.15</v>
      </c>
      <c r="P40" s="59" t="s">
        <v>102</v>
      </c>
      <c r="Q40" s="37">
        <f t="shared" si="7"/>
        <v>92.07</v>
      </c>
      <c r="R40" s="61">
        <f t="shared" si="8"/>
        <v>46.034999999999997</v>
      </c>
      <c r="S40" s="276">
        <f t="shared" si="9"/>
        <v>138.251</v>
      </c>
      <c r="T40" s="2"/>
    </row>
    <row r="41" spans="1:20">
      <c r="A41" s="37">
        <v>24</v>
      </c>
      <c r="B41" s="147" t="s">
        <v>224</v>
      </c>
      <c r="C41" s="145" t="s">
        <v>22</v>
      </c>
      <c r="D41" s="151">
        <v>38422</v>
      </c>
      <c r="E41" s="238" t="s">
        <v>211</v>
      </c>
      <c r="F41" s="24"/>
      <c r="G41" s="24"/>
      <c r="H41" s="24"/>
      <c r="I41" s="24"/>
      <c r="J41" s="19"/>
      <c r="K41" s="15"/>
      <c r="L41" s="18" t="s">
        <v>225</v>
      </c>
      <c r="M41" s="61">
        <f t="shared" si="5"/>
        <v>146.68</v>
      </c>
      <c r="N41" s="61">
        <f t="shared" si="6"/>
        <v>48.893000000000001</v>
      </c>
      <c r="O41" s="287">
        <v>44.29</v>
      </c>
      <c r="P41" s="59" t="s">
        <v>226</v>
      </c>
      <c r="Q41" s="37">
        <f t="shared" si="7"/>
        <v>91.3</v>
      </c>
      <c r="R41" s="61">
        <f t="shared" si="8"/>
        <v>45.65</v>
      </c>
      <c r="S41" s="276">
        <f t="shared" si="9"/>
        <v>138.833</v>
      </c>
      <c r="T41" s="2"/>
    </row>
    <row r="42" spans="1:20">
      <c r="A42" s="37">
        <v>25</v>
      </c>
      <c r="B42" s="147" t="s">
        <v>185</v>
      </c>
      <c r="C42" s="37" t="s">
        <v>22</v>
      </c>
      <c r="D42" s="103">
        <v>38253</v>
      </c>
      <c r="E42" s="238" t="s">
        <v>182</v>
      </c>
      <c r="F42" s="36"/>
      <c r="G42" s="36"/>
      <c r="H42" s="36"/>
      <c r="I42" s="36"/>
      <c r="J42" s="36"/>
      <c r="K42" s="36"/>
      <c r="L42" s="59" t="s">
        <v>297</v>
      </c>
      <c r="M42" s="61">
        <f t="shared" si="5"/>
        <v>143</v>
      </c>
      <c r="N42" s="61">
        <f t="shared" si="6"/>
        <v>47.665999999999997</v>
      </c>
      <c r="O42" s="290">
        <v>45.43</v>
      </c>
      <c r="P42" s="59" t="s">
        <v>309</v>
      </c>
      <c r="Q42" s="37">
        <f t="shared" si="7"/>
        <v>92.79</v>
      </c>
      <c r="R42" s="61">
        <f t="shared" si="8"/>
        <v>46.395000000000003</v>
      </c>
      <c r="S42" s="276">
        <f t="shared" si="9"/>
        <v>139.49100000000001</v>
      </c>
      <c r="T42" s="2"/>
    </row>
    <row r="43" spans="1:20">
      <c r="A43" s="37">
        <v>26</v>
      </c>
      <c r="B43" s="147" t="s">
        <v>65</v>
      </c>
      <c r="C43" s="59" t="s">
        <v>22</v>
      </c>
      <c r="D43" s="148">
        <v>38570</v>
      </c>
      <c r="E43" s="238" t="s">
        <v>54</v>
      </c>
      <c r="F43" s="36"/>
      <c r="G43" s="36"/>
      <c r="H43" s="36"/>
      <c r="I43" s="36"/>
      <c r="J43" s="36"/>
      <c r="K43" s="36"/>
      <c r="L43" s="18" t="s">
        <v>286</v>
      </c>
      <c r="M43" s="61">
        <f t="shared" si="5"/>
        <v>145.84</v>
      </c>
      <c r="N43" s="61">
        <f t="shared" si="6"/>
        <v>48.613</v>
      </c>
      <c r="O43" s="275">
        <v>44.49</v>
      </c>
      <c r="P43" s="59" t="s">
        <v>275</v>
      </c>
      <c r="Q43" s="37">
        <f t="shared" si="7"/>
        <v>93.65</v>
      </c>
      <c r="R43" s="61">
        <f t="shared" si="8"/>
        <v>46.825000000000003</v>
      </c>
      <c r="S43" s="276">
        <f t="shared" si="9"/>
        <v>139.928</v>
      </c>
      <c r="T43" s="2"/>
    </row>
    <row r="44" spans="1:20">
      <c r="A44" s="37">
        <v>27</v>
      </c>
      <c r="B44" s="147" t="s">
        <v>154</v>
      </c>
      <c r="C44" s="59" t="s">
        <v>22</v>
      </c>
      <c r="D44" s="148">
        <v>38190</v>
      </c>
      <c r="E44" s="238" t="s">
        <v>151</v>
      </c>
      <c r="F44" s="36"/>
      <c r="G44" s="36"/>
      <c r="H44" s="36"/>
      <c r="I44" s="36"/>
      <c r="J44" s="36"/>
      <c r="K44" s="36"/>
      <c r="L44" s="59" t="s">
        <v>300</v>
      </c>
      <c r="M44" s="61">
        <f t="shared" si="5"/>
        <v>146.44999999999999</v>
      </c>
      <c r="N44" s="61">
        <f t="shared" si="6"/>
        <v>48.816000000000003</v>
      </c>
      <c r="O44" s="285">
        <v>45.36</v>
      </c>
      <c r="P44" s="59" t="s">
        <v>311</v>
      </c>
      <c r="Q44" s="37">
        <f t="shared" si="7"/>
        <v>92.84</v>
      </c>
      <c r="R44" s="61">
        <f t="shared" si="8"/>
        <v>46.42</v>
      </c>
      <c r="S44" s="276">
        <f t="shared" si="9"/>
        <v>140.596</v>
      </c>
      <c r="T44" s="2"/>
    </row>
    <row r="45" spans="1:20">
      <c r="A45" s="37">
        <v>28</v>
      </c>
      <c r="B45" s="147" t="s">
        <v>81</v>
      </c>
      <c r="C45" s="59" t="s">
        <v>22</v>
      </c>
      <c r="D45" s="148">
        <v>38465</v>
      </c>
      <c r="E45" s="238" t="s">
        <v>54</v>
      </c>
      <c r="F45" s="36"/>
      <c r="G45" s="36"/>
      <c r="H45" s="36"/>
      <c r="I45" s="36"/>
      <c r="J45" s="36"/>
      <c r="K45" s="36"/>
      <c r="L45" s="18" t="s">
        <v>287</v>
      </c>
      <c r="M45" s="61">
        <f t="shared" si="5"/>
        <v>146.18</v>
      </c>
      <c r="N45" s="61">
        <f t="shared" si="6"/>
        <v>48.725999999999999</v>
      </c>
      <c r="O45" s="278">
        <v>45.66</v>
      </c>
      <c r="P45" s="59" t="s">
        <v>276</v>
      </c>
      <c r="Q45" s="37">
        <f t="shared" si="7"/>
        <v>93.21</v>
      </c>
      <c r="R45" s="61">
        <f t="shared" si="8"/>
        <v>46.604999999999997</v>
      </c>
      <c r="S45" s="276">
        <f t="shared" si="9"/>
        <v>140.99099999999999</v>
      </c>
      <c r="T45" s="2"/>
    </row>
    <row r="46" spans="1:20">
      <c r="A46" s="37">
        <v>29</v>
      </c>
      <c r="B46" s="147" t="s">
        <v>241</v>
      </c>
      <c r="C46" s="59" t="s">
        <v>22</v>
      </c>
      <c r="D46" s="148">
        <v>38396</v>
      </c>
      <c r="E46" s="238" t="s">
        <v>242</v>
      </c>
      <c r="F46" s="36"/>
      <c r="G46" s="36"/>
      <c r="H46" s="36"/>
      <c r="I46" s="36"/>
      <c r="J46" s="36"/>
      <c r="K46" s="36"/>
      <c r="L46" s="59" t="s">
        <v>243</v>
      </c>
      <c r="M46" s="61">
        <f t="shared" si="5"/>
        <v>152.53</v>
      </c>
      <c r="N46" s="61">
        <f t="shared" si="6"/>
        <v>50.843000000000004</v>
      </c>
      <c r="O46" s="124">
        <v>43.68</v>
      </c>
      <c r="P46" s="59" t="s">
        <v>244</v>
      </c>
      <c r="Q46" s="37">
        <f t="shared" si="7"/>
        <v>93.56</v>
      </c>
      <c r="R46" s="61">
        <f t="shared" si="8"/>
        <v>46.78</v>
      </c>
      <c r="S46" s="276">
        <f t="shared" si="9"/>
        <v>141.303</v>
      </c>
      <c r="T46" s="2"/>
    </row>
    <row r="47" spans="1:20" ht="16.2" thickBot="1">
      <c r="A47" s="291">
        <v>30</v>
      </c>
      <c r="B47" s="292" t="s">
        <v>103</v>
      </c>
      <c r="C47" s="145" t="s">
        <v>22</v>
      </c>
      <c r="D47" s="151">
        <v>38458</v>
      </c>
      <c r="E47" s="236" t="s">
        <v>85</v>
      </c>
      <c r="F47" s="146"/>
      <c r="G47" s="146"/>
      <c r="H47" s="146"/>
      <c r="I47" s="146"/>
      <c r="J47" s="146"/>
      <c r="K47" s="146"/>
      <c r="L47" s="293" t="s">
        <v>104</v>
      </c>
      <c r="M47" s="294">
        <f t="shared" si="5"/>
        <v>146.58000000000001</v>
      </c>
      <c r="N47" s="294">
        <f t="shared" si="6"/>
        <v>48.86</v>
      </c>
      <c r="O47" s="295">
        <v>45.57</v>
      </c>
      <c r="P47" s="293" t="s">
        <v>105</v>
      </c>
      <c r="Q47" s="291">
        <f t="shared" si="7"/>
        <v>93.89</v>
      </c>
      <c r="R47" s="294">
        <f t="shared" si="8"/>
        <v>46.945</v>
      </c>
      <c r="S47" s="296">
        <f t="shared" si="9"/>
        <v>141.375</v>
      </c>
      <c r="T47" s="2"/>
    </row>
    <row r="48" spans="1:20" ht="4.2" customHeight="1" thickBot="1">
      <c r="A48" s="303"/>
      <c r="B48" s="304"/>
      <c r="C48" s="305"/>
      <c r="D48" s="306"/>
      <c r="E48" s="307"/>
      <c r="F48" s="308"/>
      <c r="G48" s="308"/>
      <c r="H48" s="308"/>
      <c r="I48" s="308"/>
      <c r="J48" s="308"/>
      <c r="K48" s="308"/>
      <c r="L48" s="309"/>
      <c r="M48" s="310"/>
      <c r="N48" s="310"/>
      <c r="O48" s="311"/>
      <c r="P48" s="312"/>
      <c r="Q48" s="313"/>
      <c r="R48" s="314"/>
      <c r="S48" s="315"/>
      <c r="T48" s="2"/>
    </row>
    <row r="49" spans="1:20">
      <c r="A49" s="297">
        <v>31</v>
      </c>
      <c r="B49" s="153" t="s">
        <v>199</v>
      </c>
      <c r="C49" s="146" t="s">
        <v>22</v>
      </c>
      <c r="D49" s="151">
        <v>38435</v>
      </c>
      <c r="E49" s="149" t="s">
        <v>196</v>
      </c>
      <c r="F49" s="22"/>
      <c r="G49" s="22"/>
      <c r="H49" s="22"/>
      <c r="I49" s="22"/>
      <c r="J49" s="22"/>
      <c r="K49" s="22"/>
      <c r="L49" s="84" t="s">
        <v>200</v>
      </c>
      <c r="M49" s="298">
        <f t="shared" si="5"/>
        <v>149.33000000000001</v>
      </c>
      <c r="N49" s="298">
        <f t="shared" si="6"/>
        <v>49.776000000000003</v>
      </c>
      <c r="O49" s="299">
        <v>45.25</v>
      </c>
      <c r="P49" s="168" t="s">
        <v>201</v>
      </c>
      <c r="Q49" s="300">
        <f t="shared" si="7"/>
        <v>93.17</v>
      </c>
      <c r="R49" s="301">
        <f t="shared" si="8"/>
        <v>46.585000000000001</v>
      </c>
      <c r="S49" s="302">
        <f t="shared" si="9"/>
        <v>141.61099999999999</v>
      </c>
      <c r="T49" s="2"/>
    </row>
    <row r="50" spans="1:20">
      <c r="A50" s="37">
        <v>31</v>
      </c>
      <c r="B50" s="179" t="s">
        <v>78</v>
      </c>
      <c r="C50" s="122" t="s">
        <v>22</v>
      </c>
      <c r="D50" s="158">
        <v>38727</v>
      </c>
      <c r="E50" s="239" t="s">
        <v>54</v>
      </c>
      <c r="F50" s="118"/>
      <c r="G50" s="118"/>
      <c r="H50" s="117"/>
      <c r="I50" s="118"/>
      <c r="J50" s="118"/>
      <c r="K50" s="118"/>
      <c r="L50" s="118" t="s">
        <v>288</v>
      </c>
      <c r="M50" s="61">
        <f t="shared" ref="M50:M75" si="10">IF(OR(LEN(L50)&gt;6,LEN(L50)&lt;9),IFERROR(VALUE(MID(L50,1,1))*60+VALUE(MID(L50,3,2))+IF(LEN(L50)=7,VALUE(MID(L50,6,3))/100,VALUE(MID(L50,6,3))/1000),"ОШИБКА"))</f>
        <v>147.85</v>
      </c>
      <c r="N50" s="61">
        <f t="shared" ref="N50:N75" si="11">ROUNDDOWN(M50/3,3)</f>
        <v>49.283000000000001</v>
      </c>
      <c r="O50" s="125">
        <v>44.93</v>
      </c>
      <c r="P50" s="169" t="s">
        <v>277</v>
      </c>
      <c r="Q50" s="50">
        <f t="shared" ref="Q50:Q73" si="12">IF(OR(LEN(P50)&gt;6,LEN(P50)&lt;9),IFERROR(VALUE(MID(P50,1,1))*60+VALUE(MID(P50,3,2))+IF(LEN(P50)=7,VALUE(MID(P50,6,3))/100,VALUE(MID(P50,6,3))/1000),"ОШИБКА"))</f>
        <v>95.009</v>
      </c>
      <c r="R50" s="69">
        <f t="shared" ref="R50:R73" si="13">Q50/2</f>
        <v>47.5045</v>
      </c>
      <c r="S50" s="75">
        <f t="shared" ref="S50:S73" si="14">(N50)+(R50)+(O50)</f>
        <v>141.7175</v>
      </c>
      <c r="T50" s="2"/>
    </row>
    <row r="51" spans="1:20">
      <c r="A51" s="37">
        <v>32</v>
      </c>
      <c r="B51" s="179" t="s">
        <v>164</v>
      </c>
      <c r="C51" s="122" t="s">
        <v>22</v>
      </c>
      <c r="D51" s="158">
        <v>38176</v>
      </c>
      <c r="E51" s="239" t="s">
        <v>163</v>
      </c>
      <c r="F51" s="118"/>
      <c r="G51" s="118"/>
      <c r="H51" s="117"/>
      <c r="I51" s="118"/>
      <c r="J51" s="118"/>
      <c r="K51" s="118"/>
      <c r="L51" s="118" t="s">
        <v>301</v>
      </c>
      <c r="M51" s="61">
        <f t="shared" si="10"/>
        <v>148.09</v>
      </c>
      <c r="N51" s="61">
        <f t="shared" si="11"/>
        <v>49.363</v>
      </c>
      <c r="O51" s="125">
        <v>44.9</v>
      </c>
      <c r="P51" s="169" t="s">
        <v>165</v>
      </c>
      <c r="Q51" s="50">
        <f t="shared" si="12"/>
        <v>95.1</v>
      </c>
      <c r="R51" s="69">
        <f t="shared" si="13"/>
        <v>47.55</v>
      </c>
      <c r="S51" s="75">
        <f t="shared" si="14"/>
        <v>141.81299999999999</v>
      </c>
      <c r="T51" s="2"/>
    </row>
    <row r="52" spans="1:20">
      <c r="A52" s="37">
        <v>33</v>
      </c>
      <c r="B52" s="178" t="s">
        <v>50</v>
      </c>
      <c r="C52" s="59" t="s">
        <v>46</v>
      </c>
      <c r="D52" s="148">
        <v>38565</v>
      </c>
      <c r="E52" s="150" t="s">
        <v>47</v>
      </c>
      <c r="F52" s="33"/>
      <c r="G52" s="33"/>
      <c r="H52" s="42"/>
      <c r="I52" s="42"/>
      <c r="J52" s="48"/>
      <c r="K52" s="48"/>
      <c r="L52" s="59" t="s">
        <v>51</v>
      </c>
      <c r="M52" s="61">
        <f t="shared" si="10"/>
        <v>145.9</v>
      </c>
      <c r="N52" s="61">
        <f t="shared" si="11"/>
        <v>48.633000000000003</v>
      </c>
      <c r="O52" s="23">
        <v>45.35</v>
      </c>
      <c r="P52" s="170" t="s">
        <v>52</v>
      </c>
      <c r="Q52" s="50">
        <f t="shared" si="12"/>
        <v>95.79</v>
      </c>
      <c r="R52" s="69">
        <f t="shared" si="13"/>
        <v>47.895000000000003</v>
      </c>
      <c r="S52" s="75">
        <f t="shared" si="14"/>
        <v>141.87800000000001</v>
      </c>
      <c r="T52" s="2"/>
    </row>
    <row r="53" spans="1:20">
      <c r="A53" s="37">
        <v>34</v>
      </c>
      <c r="B53" s="178" t="s">
        <v>245</v>
      </c>
      <c r="C53" s="59" t="s">
        <v>22</v>
      </c>
      <c r="D53" s="148">
        <v>38571</v>
      </c>
      <c r="E53" s="150" t="s">
        <v>242</v>
      </c>
      <c r="F53" s="33"/>
      <c r="G53" s="33"/>
      <c r="H53" s="42"/>
      <c r="I53" s="42"/>
      <c r="J53" s="48"/>
      <c r="K53" s="48"/>
      <c r="L53" s="59" t="s">
        <v>246</v>
      </c>
      <c r="M53" s="61">
        <f t="shared" si="10"/>
        <v>148.44999999999999</v>
      </c>
      <c r="N53" s="61">
        <f t="shared" si="11"/>
        <v>49.482999999999997</v>
      </c>
      <c r="O53" s="23">
        <v>44.74</v>
      </c>
      <c r="P53" s="170" t="s">
        <v>247</v>
      </c>
      <c r="Q53" s="50">
        <f t="shared" si="12"/>
        <v>95.8</v>
      </c>
      <c r="R53" s="69">
        <f t="shared" si="13"/>
        <v>47.9</v>
      </c>
      <c r="S53" s="75">
        <f t="shared" si="14"/>
        <v>142.12299999999999</v>
      </c>
      <c r="T53" s="2"/>
    </row>
    <row r="54" spans="1:20">
      <c r="A54" s="37">
        <v>35</v>
      </c>
      <c r="B54" s="178" t="s">
        <v>148</v>
      </c>
      <c r="C54" s="59" t="s">
        <v>22</v>
      </c>
      <c r="D54" s="148">
        <v>38197</v>
      </c>
      <c r="E54" s="240" t="s">
        <v>146</v>
      </c>
      <c r="F54" s="33"/>
      <c r="G54" s="33"/>
      <c r="H54" s="42"/>
      <c r="I54" s="42"/>
      <c r="J54" s="48"/>
      <c r="K54" s="48"/>
      <c r="L54" s="59" t="s">
        <v>302</v>
      </c>
      <c r="M54" s="61">
        <f t="shared" si="10"/>
        <v>150.88</v>
      </c>
      <c r="N54" s="61">
        <f t="shared" si="11"/>
        <v>50.292999999999999</v>
      </c>
      <c r="O54" s="134">
        <v>44.5</v>
      </c>
      <c r="P54" s="165" t="s">
        <v>149</v>
      </c>
      <c r="Q54" s="50">
        <f t="shared" si="12"/>
        <v>95.006</v>
      </c>
      <c r="R54" s="69">
        <f t="shared" si="13"/>
        <v>47.503</v>
      </c>
      <c r="S54" s="75">
        <f t="shared" si="14"/>
        <v>142.29599999999999</v>
      </c>
      <c r="T54" s="2"/>
    </row>
    <row r="55" spans="1:20">
      <c r="A55" s="37">
        <v>36</v>
      </c>
      <c r="B55" s="178" t="s">
        <v>66</v>
      </c>
      <c r="C55" s="59" t="s">
        <v>22</v>
      </c>
      <c r="D55" s="148">
        <v>38892</v>
      </c>
      <c r="E55" s="150" t="s">
        <v>54</v>
      </c>
      <c r="F55" s="33"/>
      <c r="G55" s="33"/>
      <c r="H55" s="42"/>
      <c r="I55" s="42"/>
      <c r="J55" s="48"/>
      <c r="K55" s="48"/>
      <c r="L55" s="18" t="s">
        <v>289</v>
      </c>
      <c r="M55" s="61">
        <f t="shared" si="10"/>
        <v>150.81</v>
      </c>
      <c r="N55" s="61">
        <f t="shared" si="11"/>
        <v>50.27</v>
      </c>
      <c r="O55" s="21">
        <v>44.79</v>
      </c>
      <c r="P55" s="165" t="s">
        <v>278</v>
      </c>
      <c r="Q55" s="50">
        <f t="shared" si="12"/>
        <v>95.78</v>
      </c>
      <c r="R55" s="69">
        <f t="shared" si="13"/>
        <v>47.89</v>
      </c>
      <c r="S55" s="75">
        <f t="shared" si="14"/>
        <v>142.94999999999999</v>
      </c>
      <c r="T55" s="2"/>
    </row>
    <row r="56" spans="1:20">
      <c r="A56" s="37">
        <v>37</v>
      </c>
      <c r="B56" s="180" t="s">
        <v>160</v>
      </c>
      <c r="C56" s="114" t="s">
        <v>22</v>
      </c>
      <c r="D56" s="155">
        <v>38581</v>
      </c>
      <c r="E56" s="240" t="s">
        <v>156</v>
      </c>
      <c r="F56" s="33"/>
      <c r="G56" s="33"/>
      <c r="H56" s="42"/>
      <c r="I56" s="42"/>
      <c r="J56" s="48"/>
      <c r="K56" s="48"/>
      <c r="L56" s="114" t="s">
        <v>292</v>
      </c>
      <c r="M56" s="61">
        <f t="shared" si="10"/>
        <v>146.6</v>
      </c>
      <c r="N56" s="61">
        <f t="shared" si="11"/>
        <v>48.866</v>
      </c>
      <c r="O56" s="133">
        <v>45.85</v>
      </c>
      <c r="P56" s="171" t="s">
        <v>280</v>
      </c>
      <c r="Q56" s="50">
        <f t="shared" si="12"/>
        <v>97.38</v>
      </c>
      <c r="R56" s="69">
        <f t="shared" si="13"/>
        <v>48.69</v>
      </c>
      <c r="S56" s="75">
        <f t="shared" si="14"/>
        <v>143.40600000000001</v>
      </c>
      <c r="T56" s="2"/>
    </row>
    <row r="57" spans="1:20">
      <c r="A57" s="37">
        <v>38</v>
      </c>
      <c r="B57" s="181" t="s">
        <v>166</v>
      </c>
      <c r="C57" s="37" t="s">
        <v>22</v>
      </c>
      <c r="D57" s="103">
        <v>38608</v>
      </c>
      <c r="E57" s="237" t="s">
        <v>163</v>
      </c>
      <c r="F57" s="117"/>
      <c r="G57" s="117"/>
      <c r="H57" s="117"/>
      <c r="I57" s="117"/>
      <c r="J57" s="117"/>
      <c r="K57" s="117"/>
      <c r="L57" s="117" t="s">
        <v>303</v>
      </c>
      <c r="M57" s="61">
        <f t="shared" si="10"/>
        <v>154.15</v>
      </c>
      <c r="N57" s="61">
        <f t="shared" si="11"/>
        <v>51.383000000000003</v>
      </c>
      <c r="O57" s="161">
        <v>44.49</v>
      </c>
      <c r="P57" s="167" t="s">
        <v>167</v>
      </c>
      <c r="Q57" s="50">
        <f t="shared" si="12"/>
        <v>96.79</v>
      </c>
      <c r="R57" s="69">
        <f t="shared" si="13"/>
        <v>48.395000000000003</v>
      </c>
      <c r="S57" s="75">
        <f t="shared" si="14"/>
        <v>144.268</v>
      </c>
      <c r="T57" s="2"/>
    </row>
    <row r="58" spans="1:20">
      <c r="A58" s="37">
        <v>39</v>
      </c>
      <c r="B58" s="178" t="s">
        <v>202</v>
      </c>
      <c r="C58" s="36" t="s">
        <v>22</v>
      </c>
      <c r="D58" s="148">
        <v>38839</v>
      </c>
      <c r="E58" s="147" t="s">
        <v>196</v>
      </c>
      <c r="F58" s="20"/>
      <c r="G58" s="20"/>
      <c r="H58" s="20"/>
      <c r="I58" s="20"/>
      <c r="J58" s="20"/>
      <c r="K58" s="20"/>
      <c r="L58" s="18" t="s">
        <v>203</v>
      </c>
      <c r="M58" s="61">
        <f t="shared" si="10"/>
        <v>151.91</v>
      </c>
      <c r="N58" s="61">
        <f t="shared" si="11"/>
        <v>50.636000000000003</v>
      </c>
      <c r="O58" s="163">
        <v>44.96</v>
      </c>
      <c r="P58" s="165" t="s">
        <v>204</v>
      </c>
      <c r="Q58" s="50">
        <f t="shared" si="12"/>
        <v>98.19</v>
      </c>
      <c r="R58" s="69">
        <f t="shared" si="13"/>
        <v>49.094999999999999</v>
      </c>
      <c r="S58" s="75">
        <f t="shared" si="14"/>
        <v>144.691</v>
      </c>
      <c r="T58" s="2"/>
    </row>
    <row r="59" spans="1:20" s="80" customFormat="1">
      <c r="A59" s="37">
        <v>40</v>
      </c>
      <c r="B59" s="178" t="s">
        <v>80</v>
      </c>
      <c r="C59" s="59" t="s">
        <v>22</v>
      </c>
      <c r="D59" s="148">
        <v>38543</v>
      </c>
      <c r="E59" s="150" t="s">
        <v>54</v>
      </c>
      <c r="F59" s="33"/>
      <c r="G59" s="33"/>
      <c r="H59" s="42"/>
      <c r="I59" s="42"/>
      <c r="J59" s="48"/>
      <c r="K59" s="48"/>
      <c r="L59" s="18" t="s">
        <v>290</v>
      </c>
      <c r="M59" s="61">
        <f t="shared" si="10"/>
        <v>155.27000000000001</v>
      </c>
      <c r="N59" s="61">
        <f t="shared" si="11"/>
        <v>51.756</v>
      </c>
      <c r="O59" s="23">
        <v>45.3</v>
      </c>
      <c r="P59" s="165" t="s">
        <v>279</v>
      </c>
      <c r="Q59" s="50">
        <f t="shared" si="12"/>
        <v>95.89</v>
      </c>
      <c r="R59" s="69">
        <f t="shared" si="13"/>
        <v>47.945</v>
      </c>
      <c r="S59" s="75">
        <f t="shared" si="14"/>
        <v>145.00099999999998</v>
      </c>
      <c r="T59" s="79"/>
    </row>
    <row r="60" spans="1:20" s="80" customFormat="1">
      <c r="A60" s="37">
        <v>41</v>
      </c>
      <c r="B60" s="138" t="s">
        <v>43</v>
      </c>
      <c r="C60" s="140" t="s">
        <v>22</v>
      </c>
      <c r="D60" s="135">
        <v>38792</v>
      </c>
      <c r="E60" s="241" t="s">
        <v>39</v>
      </c>
      <c r="F60" s="126"/>
      <c r="G60" s="126"/>
      <c r="H60" s="127"/>
      <c r="I60" s="127"/>
      <c r="J60" s="129"/>
      <c r="K60" s="130"/>
      <c r="L60" s="18" t="s">
        <v>304</v>
      </c>
      <c r="M60" s="61">
        <f t="shared" si="10"/>
        <v>150.22999999999999</v>
      </c>
      <c r="N60" s="61">
        <f t="shared" si="11"/>
        <v>50.076000000000001</v>
      </c>
      <c r="O60" s="160">
        <v>46.5</v>
      </c>
      <c r="P60" s="165" t="s">
        <v>312</v>
      </c>
      <c r="Q60" s="50">
        <f t="shared" si="12"/>
        <v>98.3</v>
      </c>
      <c r="R60" s="69">
        <f t="shared" si="13"/>
        <v>49.15</v>
      </c>
      <c r="S60" s="75">
        <f t="shared" si="14"/>
        <v>145.726</v>
      </c>
      <c r="T60" s="79"/>
    </row>
    <row r="61" spans="1:20" s="80" customFormat="1">
      <c r="A61" s="37">
        <v>42</v>
      </c>
      <c r="B61" s="178" t="s">
        <v>253</v>
      </c>
      <c r="C61" s="59" t="s">
        <v>22</v>
      </c>
      <c r="D61" s="148">
        <v>38892</v>
      </c>
      <c r="E61" s="150" t="s">
        <v>242</v>
      </c>
      <c r="F61" s="33"/>
      <c r="G61" s="33"/>
      <c r="H61" s="42"/>
      <c r="I61" s="42"/>
      <c r="J61" s="48"/>
      <c r="K61" s="48"/>
      <c r="L61" s="59" t="s">
        <v>254</v>
      </c>
      <c r="M61" s="61">
        <f t="shared" si="10"/>
        <v>155.5</v>
      </c>
      <c r="N61" s="61">
        <f t="shared" si="11"/>
        <v>51.832999999999998</v>
      </c>
      <c r="O61" s="106">
        <v>46.49</v>
      </c>
      <c r="P61" s="165" t="s">
        <v>255</v>
      </c>
      <c r="Q61" s="50">
        <f t="shared" si="12"/>
        <v>97.81</v>
      </c>
      <c r="R61" s="69">
        <f t="shared" si="13"/>
        <v>48.905000000000001</v>
      </c>
      <c r="S61" s="75">
        <f t="shared" si="14"/>
        <v>147.22800000000001</v>
      </c>
      <c r="T61" s="79"/>
    </row>
    <row r="62" spans="1:20" s="80" customFormat="1">
      <c r="A62" s="37">
        <v>43</v>
      </c>
      <c r="B62" s="180" t="s">
        <v>161</v>
      </c>
      <c r="C62" s="114" t="s">
        <v>22</v>
      </c>
      <c r="D62" s="155">
        <v>38863</v>
      </c>
      <c r="E62" s="240" t="s">
        <v>156</v>
      </c>
      <c r="F62" s="33"/>
      <c r="G62" s="33"/>
      <c r="H62" s="42"/>
      <c r="I62" s="42"/>
      <c r="J62" s="48"/>
      <c r="K62" s="48"/>
      <c r="L62" s="114" t="s">
        <v>293</v>
      </c>
      <c r="M62" s="61">
        <f t="shared" si="10"/>
        <v>162.44</v>
      </c>
      <c r="N62" s="61">
        <f t="shared" si="11"/>
        <v>54.146000000000001</v>
      </c>
      <c r="O62" s="116">
        <v>45.15</v>
      </c>
      <c r="P62" s="171" t="s">
        <v>281</v>
      </c>
      <c r="Q62" s="50">
        <f t="shared" si="12"/>
        <v>96.39</v>
      </c>
      <c r="R62" s="69">
        <f t="shared" si="13"/>
        <v>48.195</v>
      </c>
      <c r="S62" s="75">
        <f t="shared" si="14"/>
        <v>147.49100000000001</v>
      </c>
      <c r="T62" s="79"/>
    </row>
    <row r="63" spans="1:20" s="80" customFormat="1">
      <c r="A63" s="37">
        <v>44</v>
      </c>
      <c r="B63" s="178" t="s">
        <v>195</v>
      </c>
      <c r="C63" s="36" t="s">
        <v>22</v>
      </c>
      <c r="D63" s="148">
        <v>38546</v>
      </c>
      <c r="E63" s="147" t="s">
        <v>196</v>
      </c>
      <c r="F63" s="20"/>
      <c r="G63" s="20"/>
      <c r="H63" s="20"/>
      <c r="I63" s="20"/>
      <c r="J63" s="20"/>
      <c r="K63" s="20"/>
      <c r="L63" s="18" t="s">
        <v>197</v>
      </c>
      <c r="M63" s="61">
        <f t="shared" si="10"/>
        <v>155.63999999999999</v>
      </c>
      <c r="N63" s="61">
        <f t="shared" si="11"/>
        <v>51.88</v>
      </c>
      <c r="O63" s="164">
        <v>46.71</v>
      </c>
      <c r="P63" s="165" t="s">
        <v>198</v>
      </c>
      <c r="Q63" s="50">
        <f t="shared" si="12"/>
        <v>97.97</v>
      </c>
      <c r="R63" s="69">
        <f t="shared" si="13"/>
        <v>48.984999999999999</v>
      </c>
      <c r="S63" s="75">
        <f t="shared" si="14"/>
        <v>147.57500000000002</v>
      </c>
      <c r="T63" s="79"/>
    </row>
    <row r="64" spans="1:20" s="80" customFormat="1">
      <c r="A64" s="37">
        <v>45</v>
      </c>
      <c r="B64" s="178" t="s">
        <v>106</v>
      </c>
      <c r="C64" s="59" t="s">
        <v>22</v>
      </c>
      <c r="D64" s="148">
        <v>38365</v>
      </c>
      <c r="E64" s="150" t="s">
        <v>85</v>
      </c>
      <c r="F64" s="33"/>
      <c r="G64" s="33"/>
      <c r="H64" s="42"/>
      <c r="I64" s="42"/>
      <c r="J64" s="48"/>
      <c r="K64" s="48"/>
      <c r="L64" s="59" t="s">
        <v>107</v>
      </c>
      <c r="M64" s="61">
        <f t="shared" si="10"/>
        <v>149.18</v>
      </c>
      <c r="N64" s="61">
        <f t="shared" si="11"/>
        <v>49.725999999999999</v>
      </c>
      <c r="O64" s="110">
        <v>47.45</v>
      </c>
      <c r="P64" s="165" t="s">
        <v>108</v>
      </c>
      <c r="Q64" s="50">
        <f t="shared" si="12"/>
        <v>101.44</v>
      </c>
      <c r="R64" s="69">
        <f t="shared" si="13"/>
        <v>50.72</v>
      </c>
      <c r="S64" s="75">
        <f t="shared" si="14"/>
        <v>147.89600000000002</v>
      </c>
      <c r="T64" s="79"/>
    </row>
    <row r="65" spans="1:20" s="80" customFormat="1">
      <c r="A65" s="37">
        <v>46</v>
      </c>
      <c r="B65" s="181" t="s">
        <v>168</v>
      </c>
      <c r="C65" s="37" t="s">
        <v>22</v>
      </c>
      <c r="D65" s="103">
        <v>38791</v>
      </c>
      <c r="E65" s="237" t="s">
        <v>163</v>
      </c>
      <c r="F65" s="117"/>
      <c r="G65" s="117"/>
      <c r="H65" s="117"/>
      <c r="I65" s="117"/>
      <c r="J65" s="117"/>
      <c r="K65" s="117"/>
      <c r="L65" s="117" t="s">
        <v>305</v>
      </c>
      <c r="M65" s="61">
        <f t="shared" si="10"/>
        <v>159.41</v>
      </c>
      <c r="N65" s="61">
        <f t="shared" si="11"/>
        <v>53.136000000000003</v>
      </c>
      <c r="O65" s="131">
        <v>45.55</v>
      </c>
      <c r="P65" s="167" t="s">
        <v>169</v>
      </c>
      <c r="Q65" s="50">
        <f t="shared" si="12"/>
        <v>99.3</v>
      </c>
      <c r="R65" s="69">
        <f t="shared" si="13"/>
        <v>49.65</v>
      </c>
      <c r="S65" s="75">
        <f t="shared" si="14"/>
        <v>148.33600000000001</v>
      </c>
      <c r="T65" s="79"/>
    </row>
    <row r="66" spans="1:20" s="80" customFormat="1">
      <c r="A66" s="37">
        <v>47</v>
      </c>
      <c r="B66" s="178" t="s">
        <v>221</v>
      </c>
      <c r="C66" s="59" t="s">
        <v>22</v>
      </c>
      <c r="D66" s="148">
        <v>38750</v>
      </c>
      <c r="E66" s="150" t="s">
        <v>211</v>
      </c>
      <c r="F66" s="19"/>
      <c r="G66" s="19"/>
      <c r="H66" s="19"/>
      <c r="I66" s="19"/>
      <c r="J66" s="19"/>
      <c r="K66" s="19"/>
      <c r="L66" s="18" t="s">
        <v>222</v>
      </c>
      <c r="M66" s="61">
        <f t="shared" si="10"/>
        <v>155.91999999999999</v>
      </c>
      <c r="N66" s="61">
        <f t="shared" si="11"/>
        <v>51.972999999999999</v>
      </c>
      <c r="O66" s="162">
        <v>47.58</v>
      </c>
      <c r="P66" s="165" t="s">
        <v>223</v>
      </c>
      <c r="Q66" s="50">
        <f t="shared" si="12"/>
        <v>98.11</v>
      </c>
      <c r="R66" s="69">
        <f t="shared" si="13"/>
        <v>49.055</v>
      </c>
      <c r="S66" s="75">
        <f t="shared" si="14"/>
        <v>148.608</v>
      </c>
      <c r="T66" s="79"/>
    </row>
    <row r="67" spans="1:20" s="80" customFormat="1">
      <c r="A67" s="37">
        <v>48</v>
      </c>
      <c r="B67" s="138" t="s">
        <v>44</v>
      </c>
      <c r="C67" s="140" t="s">
        <v>22</v>
      </c>
      <c r="D67" s="135">
        <v>38678</v>
      </c>
      <c r="E67" s="241" t="s">
        <v>39</v>
      </c>
      <c r="F67" s="126"/>
      <c r="G67" s="126"/>
      <c r="H67" s="127"/>
      <c r="I67" s="127"/>
      <c r="J67" s="129"/>
      <c r="K67" s="130"/>
      <c r="L67" s="117" t="s">
        <v>228</v>
      </c>
      <c r="M67" s="61">
        <f t="shared" si="10"/>
        <v>163.29</v>
      </c>
      <c r="N67" s="61">
        <f t="shared" si="11"/>
        <v>54.43</v>
      </c>
      <c r="O67" s="160">
        <v>46.3</v>
      </c>
      <c r="P67" s="167" t="s">
        <v>313</v>
      </c>
      <c r="Q67" s="50">
        <f t="shared" si="12"/>
        <v>96.97</v>
      </c>
      <c r="R67" s="69">
        <f t="shared" si="13"/>
        <v>48.484999999999999</v>
      </c>
      <c r="S67" s="75">
        <f t="shared" si="14"/>
        <v>149.21499999999997</v>
      </c>
      <c r="T67" s="79"/>
    </row>
    <row r="68" spans="1:20" s="80" customFormat="1">
      <c r="A68" s="37">
        <v>49</v>
      </c>
      <c r="B68" s="178" t="s">
        <v>109</v>
      </c>
      <c r="C68" s="59" t="s">
        <v>22</v>
      </c>
      <c r="D68" s="148">
        <v>38523</v>
      </c>
      <c r="E68" s="150" t="s">
        <v>85</v>
      </c>
      <c r="F68" s="33"/>
      <c r="G68" s="33"/>
      <c r="H68" s="42"/>
      <c r="I68" s="42"/>
      <c r="J68" s="48"/>
      <c r="K68" s="48"/>
      <c r="L68" s="59" t="s">
        <v>110</v>
      </c>
      <c r="M68" s="61">
        <f t="shared" si="10"/>
        <v>166.83</v>
      </c>
      <c r="N68" s="61">
        <f t="shared" si="11"/>
        <v>55.61</v>
      </c>
      <c r="O68" s="110">
        <v>45.12</v>
      </c>
      <c r="P68" s="165" t="s">
        <v>111</v>
      </c>
      <c r="Q68" s="50">
        <f t="shared" si="12"/>
        <v>98.85</v>
      </c>
      <c r="R68" s="69">
        <f t="shared" si="13"/>
        <v>49.424999999999997</v>
      </c>
      <c r="S68" s="75">
        <f t="shared" si="14"/>
        <v>150.155</v>
      </c>
      <c r="T68" s="79"/>
    </row>
    <row r="69" spans="1:20">
      <c r="A69" s="37">
        <v>50</v>
      </c>
      <c r="B69" s="178" t="s">
        <v>218</v>
      </c>
      <c r="C69" s="145" t="s">
        <v>22</v>
      </c>
      <c r="D69" s="151">
        <v>38407</v>
      </c>
      <c r="E69" s="236" t="s">
        <v>211</v>
      </c>
      <c r="F69" s="24"/>
      <c r="G69" s="24"/>
      <c r="H69" s="24"/>
      <c r="I69" s="24"/>
      <c r="J69" s="24"/>
      <c r="K69" s="24"/>
      <c r="L69" s="18" t="s">
        <v>219</v>
      </c>
      <c r="M69" s="61">
        <f t="shared" si="10"/>
        <v>156.74</v>
      </c>
      <c r="N69" s="61">
        <f t="shared" si="11"/>
        <v>52.246000000000002</v>
      </c>
      <c r="O69" s="162">
        <v>47.07</v>
      </c>
      <c r="P69" s="165" t="s">
        <v>220</v>
      </c>
      <c r="Q69" s="50">
        <f t="shared" si="12"/>
        <v>104.09</v>
      </c>
      <c r="R69" s="69">
        <f t="shared" si="13"/>
        <v>52.045000000000002</v>
      </c>
      <c r="S69" s="75">
        <f t="shared" si="14"/>
        <v>151.36099999999999</v>
      </c>
      <c r="T69" s="2"/>
    </row>
    <row r="70" spans="1:20">
      <c r="A70" s="37">
        <v>51</v>
      </c>
      <c r="B70" s="178" t="s">
        <v>248</v>
      </c>
      <c r="C70" s="145" t="s">
        <v>22</v>
      </c>
      <c r="D70" s="151">
        <v>38237</v>
      </c>
      <c r="E70" s="236" t="s">
        <v>242</v>
      </c>
      <c r="F70" s="34"/>
      <c r="G70" s="34"/>
      <c r="H70" s="43"/>
      <c r="I70" s="43"/>
      <c r="J70" s="49"/>
      <c r="K70" s="49"/>
      <c r="L70" s="59" t="s">
        <v>187</v>
      </c>
      <c r="M70" s="61">
        <f t="shared" si="10"/>
        <v>162.41</v>
      </c>
      <c r="N70" s="61">
        <f t="shared" si="11"/>
        <v>54.136000000000003</v>
      </c>
      <c r="O70" s="23">
        <v>47.45</v>
      </c>
      <c r="P70" s="165" t="s">
        <v>249</v>
      </c>
      <c r="Q70" s="50">
        <f t="shared" si="12"/>
        <v>99.9</v>
      </c>
      <c r="R70" s="69">
        <f t="shared" si="13"/>
        <v>49.95</v>
      </c>
      <c r="S70" s="75">
        <f t="shared" si="14"/>
        <v>151.536</v>
      </c>
      <c r="T70" s="2"/>
    </row>
    <row r="71" spans="1:20">
      <c r="A71" s="37">
        <v>52</v>
      </c>
      <c r="B71" s="178" t="s">
        <v>256</v>
      </c>
      <c r="C71" s="59" t="s">
        <v>22</v>
      </c>
      <c r="D71" s="148">
        <v>38853</v>
      </c>
      <c r="E71" s="236" t="s">
        <v>242</v>
      </c>
      <c r="F71" s="33"/>
      <c r="G71" s="33"/>
      <c r="H71" s="42"/>
      <c r="I71" s="42"/>
      <c r="J71" s="48"/>
      <c r="K71" s="48"/>
      <c r="L71" s="59" t="s">
        <v>257</v>
      </c>
      <c r="M71" s="61">
        <f t="shared" si="10"/>
        <v>161.51</v>
      </c>
      <c r="N71" s="61">
        <f t="shared" si="11"/>
        <v>53.835999999999999</v>
      </c>
      <c r="O71" s="107">
        <v>49.52</v>
      </c>
      <c r="P71" s="165" t="s">
        <v>258</v>
      </c>
      <c r="Q71" s="50">
        <f t="shared" si="12"/>
        <v>102.5</v>
      </c>
      <c r="R71" s="69">
        <f t="shared" si="13"/>
        <v>51.25</v>
      </c>
      <c r="S71" s="75">
        <f t="shared" si="14"/>
        <v>154.60599999999999</v>
      </c>
      <c r="T71" s="2"/>
    </row>
    <row r="72" spans="1:20">
      <c r="A72" s="37">
        <v>53</v>
      </c>
      <c r="B72" s="178" t="s">
        <v>227</v>
      </c>
      <c r="C72" s="59" t="s">
        <v>22</v>
      </c>
      <c r="D72" s="148">
        <v>38307</v>
      </c>
      <c r="E72" s="236" t="s">
        <v>211</v>
      </c>
      <c r="F72" s="19"/>
      <c r="G72" s="19"/>
      <c r="H72" s="19"/>
      <c r="I72" s="19"/>
      <c r="J72" s="19"/>
      <c r="K72" s="19"/>
      <c r="L72" s="18" t="s">
        <v>228</v>
      </c>
      <c r="M72" s="61">
        <f t="shared" si="10"/>
        <v>163.29</v>
      </c>
      <c r="N72" s="61">
        <f t="shared" si="11"/>
        <v>54.43</v>
      </c>
      <c r="O72" s="162">
        <v>44.8</v>
      </c>
      <c r="P72" s="165" t="s">
        <v>229</v>
      </c>
      <c r="Q72" s="50">
        <f t="shared" si="12"/>
        <v>116.17</v>
      </c>
      <c r="R72" s="69">
        <f t="shared" si="13"/>
        <v>58.085000000000001</v>
      </c>
      <c r="S72" s="75">
        <f t="shared" si="14"/>
        <v>157.315</v>
      </c>
      <c r="T72" s="2"/>
    </row>
    <row r="73" spans="1:20">
      <c r="A73" s="37">
        <v>54</v>
      </c>
      <c r="B73" s="182" t="s">
        <v>250</v>
      </c>
      <c r="C73" s="36" t="s">
        <v>22</v>
      </c>
      <c r="D73" s="152">
        <v>38835</v>
      </c>
      <c r="E73" s="236" t="s">
        <v>242</v>
      </c>
      <c r="F73" s="33"/>
      <c r="G73" s="33"/>
      <c r="H73" s="42"/>
      <c r="I73" s="42"/>
      <c r="J73" s="48"/>
      <c r="K73" s="48"/>
      <c r="L73" s="36" t="s">
        <v>251</v>
      </c>
      <c r="M73" s="61">
        <f t="shared" si="10"/>
        <v>179.62</v>
      </c>
      <c r="N73" s="61">
        <f t="shared" si="11"/>
        <v>59.872999999999998</v>
      </c>
      <c r="O73" s="106">
        <v>47.7</v>
      </c>
      <c r="P73" s="166" t="s">
        <v>252</v>
      </c>
      <c r="Q73" s="50">
        <f t="shared" si="12"/>
        <v>99.8</v>
      </c>
      <c r="R73" s="69">
        <f t="shared" si="13"/>
        <v>49.9</v>
      </c>
      <c r="S73" s="75">
        <f t="shared" si="14"/>
        <v>157.47300000000001</v>
      </c>
      <c r="T73" s="2"/>
    </row>
    <row r="74" spans="1:20">
      <c r="A74" s="37">
        <v>55</v>
      </c>
      <c r="B74" s="182" t="s">
        <v>75</v>
      </c>
      <c r="C74" s="59" t="s">
        <v>22</v>
      </c>
      <c r="D74" s="152">
        <v>38416</v>
      </c>
      <c r="E74" s="236" t="s">
        <v>54</v>
      </c>
      <c r="F74" s="33"/>
      <c r="G74" s="33"/>
      <c r="H74" s="42"/>
      <c r="I74" s="42"/>
      <c r="J74" s="48"/>
      <c r="K74" s="48"/>
      <c r="L74" s="18" t="s">
        <v>291</v>
      </c>
      <c r="M74" s="61">
        <f t="shared" si="10"/>
        <v>152</v>
      </c>
      <c r="N74" s="61">
        <f t="shared" si="11"/>
        <v>50.665999999999997</v>
      </c>
      <c r="O74" s="23">
        <v>43.87</v>
      </c>
      <c r="P74" s="165"/>
      <c r="Q74" s="50"/>
      <c r="R74" s="69"/>
      <c r="S74" s="157"/>
      <c r="T74" s="2"/>
    </row>
    <row r="75" spans="1:20">
      <c r="A75" s="37">
        <v>56</v>
      </c>
      <c r="B75" s="178" t="s">
        <v>112</v>
      </c>
      <c r="C75" s="59" t="s">
        <v>22</v>
      </c>
      <c r="D75" s="148">
        <v>38650</v>
      </c>
      <c r="E75" s="236" t="s">
        <v>85</v>
      </c>
      <c r="F75" s="33"/>
      <c r="G75" s="33"/>
      <c r="H75" s="42"/>
      <c r="I75" s="42"/>
      <c r="J75" s="48"/>
      <c r="K75" s="48"/>
      <c r="L75" s="59" t="s">
        <v>113</v>
      </c>
      <c r="M75" s="61">
        <f t="shared" si="10"/>
        <v>148.08000000000001</v>
      </c>
      <c r="N75" s="61">
        <f t="shared" si="11"/>
        <v>49.36</v>
      </c>
      <c r="O75" s="111">
        <v>45.65</v>
      </c>
      <c r="P75" s="165"/>
      <c r="Q75" s="50"/>
      <c r="R75" s="69"/>
      <c r="S75" s="157"/>
      <c r="T75" s="2"/>
    </row>
    <row r="76" spans="1:20">
      <c r="O76" s="65"/>
      <c r="P76" s="63"/>
      <c r="Q76" s="63"/>
      <c r="R76" s="63"/>
      <c r="S76" s="64"/>
    </row>
    <row r="77" spans="1:20">
      <c r="O77" s="65"/>
      <c r="P77" s="63"/>
      <c r="Q77" s="63"/>
      <c r="R77" s="63"/>
      <c r="S77" s="64"/>
    </row>
    <row r="78" spans="1:20">
      <c r="O78" s="65"/>
      <c r="P78" s="63"/>
      <c r="Q78" s="63"/>
      <c r="R78" s="63"/>
      <c r="S78" s="64"/>
    </row>
    <row r="79" spans="1:20">
      <c r="O79" s="65"/>
      <c r="P79" s="63"/>
      <c r="Q79" s="63"/>
      <c r="R79" s="63"/>
      <c r="S79" s="64"/>
    </row>
    <row r="80" spans="1:20">
      <c r="O80" s="65"/>
      <c r="P80" s="63"/>
      <c r="Q80" s="63"/>
      <c r="R80" s="63"/>
      <c r="S80" s="64"/>
    </row>
    <row r="81" spans="15:19">
      <c r="O81" s="65"/>
      <c r="P81" s="63"/>
      <c r="Q81" s="63"/>
      <c r="R81" s="63"/>
      <c r="S81" s="64"/>
    </row>
    <row r="82" spans="15:19">
      <c r="O82" s="65"/>
      <c r="P82" s="63"/>
      <c r="Q82" s="63"/>
      <c r="R82" s="63"/>
      <c r="S82" s="64"/>
    </row>
    <row r="83" spans="15:19">
      <c r="O83" s="65"/>
      <c r="P83" s="63"/>
      <c r="Q83" s="63"/>
      <c r="R83" s="63"/>
      <c r="S83" s="64"/>
    </row>
    <row r="84" spans="15:19">
      <c r="O84" s="65"/>
      <c r="P84" s="63"/>
      <c r="Q84" s="63"/>
      <c r="R84" s="63"/>
      <c r="S84" s="64"/>
    </row>
    <row r="85" spans="15:19">
      <c r="O85" s="65"/>
      <c r="P85" s="63"/>
      <c r="Q85" s="63"/>
      <c r="R85" s="63"/>
      <c r="S85" s="64"/>
    </row>
    <row r="86" spans="15:19">
      <c r="O86" s="65"/>
      <c r="P86" s="63"/>
      <c r="Q86" s="63"/>
      <c r="R86" s="63"/>
      <c r="S86" s="64"/>
    </row>
    <row r="87" spans="15:19">
      <c r="O87" s="65"/>
      <c r="P87" s="63"/>
      <c r="Q87" s="63"/>
      <c r="R87" s="63"/>
      <c r="S87" s="64"/>
    </row>
    <row r="88" spans="15:19">
      <c r="O88" s="65"/>
      <c r="P88" s="63"/>
      <c r="Q88" s="63"/>
      <c r="R88" s="63"/>
      <c r="S88" s="64"/>
    </row>
    <row r="89" spans="15:19">
      <c r="O89" s="65"/>
      <c r="P89" s="63"/>
      <c r="Q89" s="63"/>
      <c r="R89" s="63"/>
      <c r="S89" s="64"/>
    </row>
    <row r="90" spans="15:19">
      <c r="O90" s="65"/>
      <c r="P90" s="63"/>
      <c r="Q90" s="63"/>
      <c r="R90" s="63"/>
      <c r="S90" s="64"/>
    </row>
    <row r="91" spans="15:19">
      <c r="O91" s="65"/>
      <c r="P91" s="63"/>
      <c r="Q91" s="63"/>
      <c r="R91" s="63"/>
      <c r="S91" s="64"/>
    </row>
    <row r="92" spans="15:19">
      <c r="O92" s="65"/>
      <c r="P92" s="63"/>
      <c r="Q92" s="63"/>
      <c r="R92" s="63"/>
      <c r="S92" s="64"/>
    </row>
    <row r="93" spans="15:19">
      <c r="O93" s="65"/>
      <c r="P93" s="63"/>
      <c r="Q93" s="63"/>
      <c r="R93" s="63"/>
      <c r="S93" s="64"/>
    </row>
    <row r="94" spans="15:19">
      <c r="O94" s="65"/>
      <c r="P94" s="63"/>
      <c r="Q94" s="63"/>
      <c r="R94" s="63"/>
      <c r="S94" s="64"/>
    </row>
    <row r="95" spans="15:19">
      <c r="O95" s="65"/>
      <c r="P95" s="63"/>
      <c r="Q95" s="63"/>
      <c r="R95" s="63"/>
      <c r="S95" s="64"/>
    </row>
    <row r="96" spans="15:19">
      <c r="O96" s="65"/>
      <c r="P96" s="63"/>
      <c r="Q96" s="63"/>
      <c r="R96" s="63"/>
      <c r="S96" s="64"/>
    </row>
    <row r="97" spans="15:19">
      <c r="O97" s="65"/>
      <c r="P97" s="63"/>
      <c r="Q97" s="63"/>
      <c r="R97" s="63"/>
      <c r="S97" s="64"/>
    </row>
    <row r="98" spans="15:19">
      <c r="O98" s="65"/>
      <c r="P98" s="63"/>
      <c r="Q98" s="63"/>
      <c r="R98" s="63"/>
      <c r="S98" s="64"/>
    </row>
    <row r="99" spans="15:19">
      <c r="O99" s="65"/>
      <c r="P99" s="63"/>
      <c r="Q99" s="63"/>
      <c r="R99" s="63"/>
      <c r="S99" s="64"/>
    </row>
    <row r="100" spans="15:19">
      <c r="O100" s="65"/>
      <c r="P100" s="63"/>
      <c r="Q100" s="63"/>
      <c r="R100" s="63"/>
      <c r="S100" s="64"/>
    </row>
    <row r="101" spans="15:19">
      <c r="O101" s="65"/>
      <c r="P101" s="63"/>
      <c r="Q101" s="63"/>
      <c r="R101" s="63"/>
      <c r="S101" s="64"/>
    </row>
    <row r="102" spans="15:19">
      <c r="O102" s="65"/>
      <c r="P102" s="63"/>
      <c r="Q102" s="63"/>
      <c r="R102" s="63"/>
      <c r="S102" s="64"/>
    </row>
    <row r="103" spans="15:19">
      <c r="O103" s="65"/>
      <c r="P103" s="63"/>
      <c r="Q103" s="63"/>
      <c r="R103" s="63"/>
      <c r="S103" s="64"/>
    </row>
    <row r="104" spans="15:19">
      <c r="O104" s="65"/>
      <c r="P104" s="63"/>
      <c r="Q104" s="63"/>
      <c r="R104" s="63"/>
      <c r="S104" s="64"/>
    </row>
    <row r="105" spans="15:19">
      <c r="O105" s="65"/>
      <c r="P105" s="63"/>
      <c r="Q105" s="63"/>
      <c r="R105" s="63"/>
      <c r="S105" s="64"/>
    </row>
    <row r="106" spans="15:19">
      <c r="O106" s="65"/>
      <c r="P106" s="63"/>
      <c r="Q106" s="63"/>
      <c r="R106" s="63"/>
      <c r="S106" s="64"/>
    </row>
    <row r="107" spans="15:19">
      <c r="O107" s="65"/>
      <c r="P107" s="63"/>
      <c r="Q107" s="63"/>
      <c r="R107" s="63"/>
      <c r="S107" s="64"/>
    </row>
    <row r="108" spans="15:19">
      <c r="O108" s="65"/>
      <c r="P108" s="63"/>
      <c r="Q108" s="63"/>
      <c r="R108" s="63"/>
      <c r="S108" s="64"/>
    </row>
  </sheetData>
  <autoFilter ref="A17:U75"/>
  <sortState ref="B16:S64">
    <sortCondition ref="S16:S64"/>
  </sortState>
  <phoneticPr fontId="22" type="noConversion"/>
  <conditionalFormatting sqref="B47:B49">
    <cfRule type="duplicateValues" dxfId="5" priority="1"/>
  </conditionalFormatting>
  <pageMargins left="0.7" right="0.7" top="0.75" bottom="0.75" header="0.3" footer="0.3"/>
  <pageSetup paperSize="9" scale="47" orientation="landscape" horizontalDpi="300" verticalDpi="300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4"/>
  <sheetViews>
    <sheetView view="pageBreakPreview" zoomScale="80" zoomScaleNormal="80" zoomScaleSheetLayoutView="80" workbookViewId="0">
      <selection activeCell="B6" sqref="B6"/>
    </sheetView>
  </sheetViews>
  <sheetFormatPr defaultColWidth="9.109375" defaultRowHeight="15.6"/>
  <cols>
    <col min="1" max="1" width="9.109375" style="3"/>
    <col min="2" max="2" width="37.6640625" style="86" customWidth="1"/>
    <col min="3" max="3" width="4.77734375" style="54" bestFit="1" customWidth="1"/>
    <col min="4" max="4" width="15.5546875" style="54" bestFit="1" customWidth="1"/>
    <col min="5" max="5" width="26.5546875" style="120" customWidth="1"/>
    <col min="6" max="6" width="11.33203125" style="27" customWidth="1"/>
    <col min="7" max="7" width="11.77734375" style="27" customWidth="1"/>
    <col min="8" max="8" width="12.109375" style="38" customWidth="1"/>
    <col min="9" max="9" width="10.88671875" style="38" customWidth="1"/>
    <col min="10" max="10" width="10" style="44" customWidth="1"/>
    <col min="11" max="11" width="11.21875" style="44" customWidth="1"/>
    <col min="12" max="12" width="11.6640625" style="54" customWidth="1"/>
    <col min="13" max="13" width="9.109375" style="54"/>
    <col min="14" max="14" width="11.33203125" style="54" customWidth="1"/>
    <col min="15" max="15" width="11.6640625" style="6" customWidth="1"/>
    <col min="16" max="16" width="10.5546875" style="5" customWidth="1"/>
    <col min="17" max="17" width="9.109375" style="5"/>
    <col min="18" max="18" width="11.109375" style="5" customWidth="1"/>
    <col min="19" max="19" width="18.33203125" style="7" customWidth="1"/>
    <col min="20" max="21" width="10.6640625" style="3" bestFit="1" customWidth="1"/>
    <col min="22" max="16384" width="9.109375" style="3"/>
  </cols>
  <sheetData>
    <row r="1" spans="1:19" s="255" customFormat="1" ht="18">
      <c r="A1" s="255" t="s">
        <v>369</v>
      </c>
      <c r="B1" s="256"/>
      <c r="C1" s="257"/>
      <c r="D1" s="257"/>
      <c r="E1" s="258"/>
      <c r="F1" s="259"/>
      <c r="G1" s="259"/>
      <c r="H1" s="260"/>
      <c r="I1" s="260"/>
      <c r="J1" s="261"/>
      <c r="K1" s="261"/>
      <c r="L1" s="257"/>
      <c r="M1" s="257"/>
      <c r="N1" s="257"/>
      <c r="O1" s="262"/>
      <c r="P1" s="263"/>
      <c r="Q1" s="263"/>
      <c r="R1" s="263"/>
      <c r="S1" s="264"/>
    </row>
    <row r="2" spans="1:19" s="255" customFormat="1" ht="18">
      <c r="A2" s="255" t="s">
        <v>366</v>
      </c>
      <c r="B2" s="256"/>
      <c r="C2" s="257"/>
      <c r="D2" s="257"/>
      <c r="E2" s="258"/>
      <c r="F2" s="259"/>
      <c r="G2" s="259"/>
      <c r="H2" s="260"/>
      <c r="I2" s="260"/>
      <c r="J2" s="261"/>
      <c r="K2" s="261"/>
      <c r="L2" s="257"/>
      <c r="M2" s="257"/>
      <c r="N2" s="257"/>
      <c r="O2" s="262"/>
      <c r="P2" s="263"/>
      <c r="Q2" s="263"/>
      <c r="R2" s="263"/>
      <c r="S2" s="264"/>
    </row>
    <row r="3" spans="1:19" s="255" customFormat="1" ht="18.75" customHeight="1">
      <c r="A3" s="1" t="s">
        <v>358</v>
      </c>
      <c r="B3" s="256"/>
      <c r="C3" s="265"/>
      <c r="D3" s="265"/>
      <c r="E3" s="273"/>
      <c r="F3" s="274"/>
      <c r="G3" s="266"/>
      <c r="H3" s="267"/>
      <c r="I3" s="267"/>
      <c r="J3" s="268"/>
      <c r="K3" s="268"/>
      <c r="L3" s="269"/>
      <c r="M3" s="269"/>
      <c r="N3" s="269"/>
      <c r="O3" s="270"/>
      <c r="P3" s="271"/>
      <c r="Q3" s="271"/>
      <c r="R3" s="271"/>
      <c r="S3" s="272"/>
    </row>
    <row r="4" spans="1:19" s="255" customFormat="1" ht="18.75" customHeight="1">
      <c r="A4" s="1" t="s">
        <v>359</v>
      </c>
      <c r="B4" s="256"/>
      <c r="C4" s="265"/>
      <c r="D4" s="265"/>
      <c r="E4" s="273"/>
      <c r="F4" s="274"/>
      <c r="G4" s="266"/>
      <c r="H4" s="267"/>
      <c r="I4" s="267"/>
      <c r="J4" s="268"/>
      <c r="K4" s="268"/>
      <c r="L4" s="269"/>
      <c r="M4" s="269"/>
      <c r="N4" s="269"/>
      <c r="O4" s="270"/>
      <c r="P4" s="271"/>
      <c r="Q4" s="271"/>
      <c r="R4" s="271"/>
      <c r="S4" s="272"/>
    </row>
    <row r="5" spans="1:19" s="255" customFormat="1" ht="18.75" customHeight="1">
      <c r="A5" s="1" t="s">
        <v>367</v>
      </c>
      <c r="B5" s="256"/>
      <c r="C5" s="265"/>
      <c r="D5" s="265"/>
      <c r="E5" s="273"/>
      <c r="F5" s="274"/>
      <c r="G5" s="266"/>
      <c r="H5" s="267"/>
      <c r="I5" s="267"/>
      <c r="J5" s="268"/>
      <c r="K5" s="268"/>
      <c r="L5" s="269"/>
      <c r="M5" s="269"/>
      <c r="N5" s="269"/>
      <c r="O5" s="270"/>
      <c r="P5" s="271"/>
      <c r="Q5" s="271"/>
      <c r="R5" s="271"/>
      <c r="S5" s="272"/>
    </row>
    <row r="6" spans="1:19" s="255" customFormat="1" ht="18.75" customHeight="1">
      <c r="A6" s="1" t="s">
        <v>360</v>
      </c>
      <c r="B6" s="256"/>
      <c r="C6" s="265"/>
      <c r="D6" s="265"/>
      <c r="E6" s="273"/>
      <c r="F6" s="274"/>
      <c r="G6" s="266"/>
      <c r="H6" s="267"/>
      <c r="I6" s="267"/>
      <c r="J6" s="268"/>
      <c r="K6" s="268"/>
      <c r="L6" s="269"/>
      <c r="M6" s="269"/>
      <c r="N6" s="269"/>
      <c r="O6" s="270"/>
      <c r="P6" s="271"/>
      <c r="Q6" s="271"/>
      <c r="R6" s="271"/>
      <c r="S6" s="272"/>
    </row>
    <row r="7" spans="1:19" s="255" customFormat="1" ht="18.75" customHeight="1">
      <c r="A7" s="1" t="s">
        <v>361</v>
      </c>
      <c r="B7" s="256"/>
      <c r="C7" s="265"/>
      <c r="D7" s="265"/>
      <c r="E7" s="273"/>
      <c r="F7" s="274"/>
      <c r="G7" s="266"/>
      <c r="H7" s="267"/>
      <c r="I7" s="267"/>
      <c r="J7" s="268"/>
      <c r="K7" s="268"/>
      <c r="L7" s="269"/>
      <c r="M7" s="269"/>
      <c r="N7" s="269"/>
      <c r="O7" s="270"/>
      <c r="P7" s="271"/>
      <c r="Q7" s="271"/>
      <c r="R7" s="271"/>
      <c r="S7" s="272"/>
    </row>
    <row r="8" spans="1:19" s="255" customFormat="1" ht="18.75" customHeight="1">
      <c r="A8" s="1" t="s">
        <v>362</v>
      </c>
      <c r="B8" s="256"/>
      <c r="C8" s="265"/>
      <c r="D8" s="265"/>
      <c r="E8" s="273"/>
      <c r="F8" s="274"/>
      <c r="G8" s="266"/>
      <c r="H8" s="267"/>
      <c r="I8" s="267"/>
      <c r="J8" s="268"/>
      <c r="K8" s="268"/>
      <c r="L8" s="269"/>
      <c r="M8" s="269"/>
      <c r="N8" s="269"/>
      <c r="O8" s="270"/>
      <c r="P8" s="271"/>
      <c r="Q8" s="271"/>
      <c r="R8" s="271"/>
      <c r="S8" s="272"/>
    </row>
    <row r="9" spans="1:19" s="255" customFormat="1" ht="18.75" customHeight="1">
      <c r="A9" s="1" t="s">
        <v>363</v>
      </c>
      <c r="B9" s="256"/>
      <c r="C9" s="265"/>
      <c r="D9" s="265"/>
      <c r="E9" s="273"/>
      <c r="F9" s="274"/>
      <c r="G9" s="266"/>
      <c r="H9" s="267"/>
      <c r="I9" s="267"/>
      <c r="J9" s="268"/>
      <c r="K9" s="268"/>
      <c r="L9" s="269"/>
      <c r="M9" s="269"/>
      <c r="N9" s="269"/>
      <c r="O9" s="270"/>
      <c r="P9" s="271"/>
      <c r="Q9" s="271"/>
      <c r="R9" s="271"/>
      <c r="S9" s="272"/>
    </row>
    <row r="10" spans="1:19" s="255" customFormat="1" ht="18.75" customHeight="1">
      <c r="A10" s="1" t="s">
        <v>364</v>
      </c>
      <c r="B10" s="256"/>
      <c r="C10" s="265"/>
      <c r="D10" s="265"/>
      <c r="E10" s="273"/>
      <c r="F10" s="274"/>
      <c r="G10" s="266"/>
      <c r="H10" s="267"/>
      <c r="I10" s="267"/>
      <c r="J10" s="268"/>
      <c r="K10" s="268"/>
      <c r="L10" s="269"/>
      <c r="M10" s="269"/>
      <c r="N10" s="269"/>
      <c r="O10" s="270"/>
      <c r="P10" s="271"/>
      <c r="Q10" s="271"/>
      <c r="R10" s="271"/>
      <c r="S10" s="272"/>
    </row>
    <row r="11" spans="1:19" s="255" customFormat="1" ht="18.75" customHeight="1">
      <c r="A11" s="1" t="s">
        <v>365</v>
      </c>
      <c r="B11" s="256"/>
      <c r="C11" s="265"/>
      <c r="D11" s="265"/>
      <c r="E11" s="273"/>
      <c r="F11" s="274"/>
      <c r="G11" s="266"/>
      <c r="H11" s="267"/>
      <c r="I11" s="267"/>
      <c r="J11" s="268"/>
      <c r="K11" s="268"/>
      <c r="L11" s="269"/>
      <c r="M11" s="269"/>
      <c r="N11" s="269"/>
      <c r="O11" s="270"/>
      <c r="P11" s="271"/>
      <c r="Q11" s="271"/>
      <c r="R11" s="271"/>
      <c r="S11" s="272"/>
    </row>
    <row r="12" spans="1:19" s="255" customFormat="1" ht="18.75" customHeight="1">
      <c r="A12" s="1" t="s">
        <v>368</v>
      </c>
      <c r="B12" s="256"/>
      <c r="C12" s="265"/>
      <c r="D12" s="265"/>
      <c r="E12" s="273"/>
      <c r="F12" s="274"/>
      <c r="G12" s="266"/>
      <c r="H12" s="267"/>
      <c r="I12" s="267"/>
      <c r="J12" s="268"/>
      <c r="K12" s="268"/>
      <c r="L12" s="269"/>
      <c r="M12" s="269"/>
      <c r="N12" s="269"/>
      <c r="O12" s="270"/>
      <c r="P12" s="271"/>
      <c r="Q12" s="271"/>
      <c r="R12" s="271"/>
      <c r="S12" s="272"/>
    </row>
    <row r="13" spans="1:19" ht="7.2" customHeight="1" thickBot="1">
      <c r="S13" s="70"/>
    </row>
    <row r="14" spans="1:19" s="8" customFormat="1" ht="16.5" customHeight="1">
      <c r="A14" s="9"/>
      <c r="B14" s="87"/>
      <c r="C14" s="141"/>
      <c r="D14" s="141"/>
      <c r="E14" s="191"/>
      <c r="F14" s="28"/>
      <c r="G14" s="29"/>
      <c r="H14" s="39"/>
      <c r="I14" s="39"/>
      <c r="J14" s="45"/>
      <c r="K14" s="45"/>
      <c r="L14" s="53" t="s">
        <v>16</v>
      </c>
      <c r="M14" s="55"/>
      <c r="N14" s="55"/>
      <c r="O14" s="52"/>
      <c r="P14" s="66"/>
      <c r="Q14" s="66"/>
      <c r="R14" s="66"/>
      <c r="S14" s="71"/>
    </row>
    <row r="15" spans="1:19" s="8" customFormat="1" ht="16.5" customHeight="1">
      <c r="A15" s="11" t="s">
        <v>0</v>
      </c>
      <c r="B15" s="88" t="s">
        <v>12</v>
      </c>
      <c r="C15" s="142" t="s">
        <v>17</v>
      </c>
      <c r="D15" s="142" t="s">
        <v>20</v>
      </c>
      <c r="E15" s="192" t="s">
        <v>11</v>
      </c>
      <c r="F15" s="30" t="s">
        <v>13</v>
      </c>
      <c r="G15" s="31"/>
      <c r="H15" s="202" t="s">
        <v>14</v>
      </c>
      <c r="I15" s="40"/>
      <c r="J15" s="242" t="s">
        <v>15</v>
      </c>
      <c r="K15" s="51"/>
      <c r="L15" s="56"/>
      <c r="M15" s="57" t="s">
        <v>1</v>
      </c>
      <c r="N15" s="57"/>
      <c r="O15" s="14" t="s">
        <v>2</v>
      </c>
      <c r="P15" s="67"/>
      <c r="Q15" s="13" t="s">
        <v>3</v>
      </c>
      <c r="R15" s="68"/>
      <c r="S15" s="72" t="s">
        <v>4</v>
      </c>
    </row>
    <row r="16" spans="1:19" s="102" customFormat="1" ht="53.25" customHeight="1" thickBot="1">
      <c r="A16" s="91"/>
      <c r="B16" s="92"/>
      <c r="C16" s="143" t="s">
        <v>18</v>
      </c>
      <c r="D16" s="143"/>
      <c r="E16" s="193"/>
      <c r="F16" s="90" t="s">
        <v>262</v>
      </c>
      <c r="G16" s="90" t="s">
        <v>263</v>
      </c>
      <c r="H16" s="94" t="s">
        <v>264</v>
      </c>
      <c r="I16" s="94" t="s">
        <v>265</v>
      </c>
      <c r="J16" s="95" t="s">
        <v>266</v>
      </c>
      <c r="K16" s="96" t="s">
        <v>267</v>
      </c>
      <c r="L16" s="97" t="s">
        <v>5</v>
      </c>
      <c r="M16" s="98" t="s">
        <v>6</v>
      </c>
      <c r="N16" s="98" t="s">
        <v>7</v>
      </c>
      <c r="O16" s="99" t="s">
        <v>8</v>
      </c>
      <c r="P16" s="100" t="s">
        <v>5</v>
      </c>
      <c r="Q16" s="100" t="s">
        <v>6</v>
      </c>
      <c r="R16" s="101" t="s">
        <v>9</v>
      </c>
      <c r="S16" s="73" t="s">
        <v>10</v>
      </c>
    </row>
    <row r="17" spans="1:20">
      <c r="B17" s="89"/>
      <c r="C17" s="58"/>
      <c r="D17" s="58"/>
      <c r="E17" s="144"/>
      <c r="F17" s="32"/>
      <c r="G17" s="32"/>
      <c r="H17" s="41"/>
      <c r="I17" s="41"/>
      <c r="J17" s="47"/>
      <c r="K17" s="47"/>
      <c r="L17" s="58"/>
      <c r="M17" s="58"/>
      <c r="N17" s="58"/>
      <c r="O17" s="17"/>
      <c r="P17" s="16"/>
      <c r="Q17" s="16"/>
      <c r="R17" s="16"/>
      <c r="S17" s="74"/>
    </row>
    <row r="18" spans="1:20" s="65" customFormat="1">
      <c r="A18" s="35">
        <v>1</v>
      </c>
      <c r="B18" s="243" t="s">
        <v>114</v>
      </c>
      <c r="C18" s="21" t="s">
        <v>19</v>
      </c>
      <c r="D18" s="204">
        <v>38490</v>
      </c>
      <c r="E18" s="33" t="s">
        <v>85</v>
      </c>
      <c r="F18" s="33"/>
      <c r="G18" s="33" t="s">
        <v>56</v>
      </c>
      <c r="H18" s="33"/>
      <c r="I18" s="33" t="s">
        <v>115</v>
      </c>
      <c r="J18" s="33"/>
      <c r="K18" s="33"/>
      <c r="L18" s="25" t="s">
        <v>116</v>
      </c>
      <c r="M18" s="183">
        <f t="shared" ref="M18:M47" si="0">IF(OR(LEN(L18)&gt;6,LEN(L18)&lt;9),IFERROR(VALUE(MID(L18,1,1))*60+VALUE(MID(L18,3,2))+IF(LEN(L18)=7,VALUE(MID(L18,6,3))/100,VALUE(MID(L18,6,3))/1000),"ОШИБКА"))</f>
        <v>150.69999999999999</v>
      </c>
      <c r="N18" s="183">
        <f t="shared" ref="N18:N47" si="1">ROUNDDOWN(M18/3,3)</f>
        <v>50.232999999999997</v>
      </c>
      <c r="O18" s="26">
        <v>45.3</v>
      </c>
      <c r="P18" s="21" t="s">
        <v>117</v>
      </c>
      <c r="Q18" s="35">
        <f t="shared" ref="Q18:Q47" si="2">IF(OR(LEN(P18)&gt;6,LEN(P18)&lt;9),IFERROR(VALUE(MID(P18,1,1))*60+VALUE(MID(P18,3,2))+IF(LEN(P18)=7,VALUE(MID(P18,6,3))/100,VALUE(MID(P18,6,3))/1000),"ОШИБКА"))</f>
        <v>94.8</v>
      </c>
      <c r="R18" s="183">
        <f t="shared" ref="R18:R47" si="3">Q18/2</f>
        <v>47.4</v>
      </c>
      <c r="S18" s="157">
        <f t="shared" ref="S18:S47" si="4">(N18)+(R18)+(O18)</f>
        <v>142.93299999999999</v>
      </c>
      <c r="T18" s="205"/>
    </row>
    <row r="19" spans="1:20" s="247" customFormat="1">
      <c r="A19" s="109">
        <v>2</v>
      </c>
      <c r="B19" s="244" t="s">
        <v>181</v>
      </c>
      <c r="C19" s="109" t="s">
        <v>19</v>
      </c>
      <c r="D19" s="207">
        <v>38170</v>
      </c>
      <c r="E19" s="42" t="s">
        <v>182</v>
      </c>
      <c r="F19" s="42"/>
      <c r="G19" s="42"/>
      <c r="H19" s="42" t="s">
        <v>29</v>
      </c>
      <c r="I19" s="42" t="s">
        <v>183</v>
      </c>
      <c r="J19" s="42"/>
      <c r="K19" s="42"/>
      <c r="L19" s="209" t="s">
        <v>336</v>
      </c>
      <c r="M19" s="209">
        <f t="shared" si="0"/>
        <v>145.19800000000001</v>
      </c>
      <c r="N19" s="209">
        <f t="shared" si="1"/>
        <v>48.399000000000001</v>
      </c>
      <c r="O19" s="245">
        <v>44.14</v>
      </c>
      <c r="P19" s="214" t="s">
        <v>352</v>
      </c>
      <c r="Q19" s="109">
        <f t="shared" si="2"/>
        <v>92.111999999999995</v>
      </c>
      <c r="R19" s="209">
        <f t="shared" si="3"/>
        <v>46.055999999999997</v>
      </c>
      <c r="S19" s="75">
        <f t="shared" si="4"/>
        <v>138.595</v>
      </c>
      <c r="T19" s="246"/>
    </row>
    <row r="20" spans="1:20" s="252" customFormat="1">
      <c r="A20" s="109">
        <v>3</v>
      </c>
      <c r="B20" s="244" t="s">
        <v>210</v>
      </c>
      <c r="C20" s="214" t="s">
        <v>19</v>
      </c>
      <c r="D20" s="215">
        <v>38460</v>
      </c>
      <c r="E20" s="42" t="s">
        <v>211</v>
      </c>
      <c r="F20" s="248"/>
      <c r="G20" s="248"/>
      <c r="H20" s="248" t="s">
        <v>212</v>
      </c>
      <c r="I20" s="248"/>
      <c r="J20" s="248"/>
      <c r="K20" s="248"/>
      <c r="L20" s="249" t="s">
        <v>213</v>
      </c>
      <c r="M20" s="209">
        <f t="shared" si="0"/>
        <v>153.93700000000001</v>
      </c>
      <c r="N20" s="209">
        <f t="shared" si="1"/>
        <v>51.311999999999998</v>
      </c>
      <c r="O20" s="250">
        <v>45.051000000000002</v>
      </c>
      <c r="P20" s="214" t="s">
        <v>214</v>
      </c>
      <c r="Q20" s="109">
        <f t="shared" si="2"/>
        <v>96.65</v>
      </c>
      <c r="R20" s="209">
        <f t="shared" si="3"/>
        <v>48.325000000000003</v>
      </c>
      <c r="S20" s="75">
        <f t="shared" si="4"/>
        <v>144.68799999999999</v>
      </c>
      <c r="T20" s="251"/>
    </row>
    <row r="21" spans="1:20" s="252" customFormat="1">
      <c r="A21" s="109">
        <v>4</v>
      </c>
      <c r="B21" s="253" t="s">
        <v>67</v>
      </c>
      <c r="C21" s="214" t="s">
        <v>19</v>
      </c>
      <c r="D21" s="215">
        <v>38456</v>
      </c>
      <c r="E21" s="42" t="s">
        <v>54</v>
      </c>
      <c r="F21" s="42"/>
      <c r="G21" s="42"/>
      <c r="H21" s="42" t="s">
        <v>57</v>
      </c>
      <c r="I21" s="42" t="s">
        <v>30</v>
      </c>
      <c r="J21" s="42"/>
      <c r="K21" s="42"/>
      <c r="L21" s="249" t="s">
        <v>315</v>
      </c>
      <c r="M21" s="209">
        <f t="shared" si="0"/>
        <v>148.9</v>
      </c>
      <c r="N21" s="209">
        <f t="shared" si="1"/>
        <v>49.633000000000003</v>
      </c>
      <c r="O21" s="254">
        <v>45.3</v>
      </c>
      <c r="P21" s="214" t="s">
        <v>338</v>
      </c>
      <c r="Q21" s="109">
        <f t="shared" si="2"/>
        <v>96.31</v>
      </c>
      <c r="R21" s="209">
        <f t="shared" si="3"/>
        <v>48.155000000000001</v>
      </c>
      <c r="S21" s="75">
        <f t="shared" si="4"/>
        <v>143.08800000000002</v>
      </c>
      <c r="T21" s="251"/>
    </row>
    <row r="22" spans="1:20" s="252" customFormat="1">
      <c r="A22" s="109">
        <v>5</v>
      </c>
      <c r="B22" s="253" t="s">
        <v>68</v>
      </c>
      <c r="C22" s="214" t="s">
        <v>19</v>
      </c>
      <c r="D22" s="215">
        <v>38201</v>
      </c>
      <c r="E22" s="42" t="s">
        <v>54</v>
      </c>
      <c r="F22" s="42"/>
      <c r="G22" s="42"/>
      <c r="H22" s="42"/>
      <c r="I22" s="42" t="s">
        <v>69</v>
      </c>
      <c r="J22" s="42"/>
      <c r="K22" s="42"/>
      <c r="L22" s="249" t="s">
        <v>316</v>
      </c>
      <c r="M22" s="209">
        <f t="shared" si="0"/>
        <v>151.56</v>
      </c>
      <c r="N22" s="209">
        <f t="shared" si="1"/>
        <v>50.52</v>
      </c>
      <c r="O22" s="254">
        <v>47.62</v>
      </c>
      <c r="P22" s="214" t="s">
        <v>339</v>
      </c>
      <c r="Q22" s="109">
        <f t="shared" si="2"/>
        <v>96.23</v>
      </c>
      <c r="R22" s="209">
        <f t="shared" si="3"/>
        <v>48.115000000000002</v>
      </c>
      <c r="S22" s="75">
        <f t="shared" si="4"/>
        <v>146.255</v>
      </c>
      <c r="T22" s="251"/>
    </row>
    <row r="23" spans="1:20" s="63" customFormat="1">
      <c r="A23" s="50">
        <v>6</v>
      </c>
      <c r="B23" s="316" t="s">
        <v>38</v>
      </c>
      <c r="C23" s="317" t="s">
        <v>19</v>
      </c>
      <c r="D23" s="318">
        <v>38853</v>
      </c>
      <c r="E23" s="319" t="s">
        <v>39</v>
      </c>
      <c r="F23" s="319"/>
      <c r="G23" s="319"/>
      <c r="H23" s="319"/>
      <c r="I23" s="319"/>
      <c r="J23" s="319" t="s">
        <v>29</v>
      </c>
      <c r="K23" s="319" t="s">
        <v>40</v>
      </c>
      <c r="L23" s="69" t="s">
        <v>333</v>
      </c>
      <c r="M23" s="69">
        <f t="shared" si="0"/>
        <v>151.34</v>
      </c>
      <c r="N23" s="69">
        <f t="shared" si="1"/>
        <v>50.445999999999998</v>
      </c>
      <c r="O23" s="320">
        <v>45.9</v>
      </c>
      <c r="P23" s="62" t="s">
        <v>349</v>
      </c>
      <c r="Q23" s="50">
        <f t="shared" si="2"/>
        <v>95.22</v>
      </c>
      <c r="R23" s="69">
        <f t="shared" si="3"/>
        <v>47.61</v>
      </c>
      <c r="S23" s="220">
        <f t="shared" si="4"/>
        <v>143.95599999999999</v>
      </c>
      <c r="T23" s="321"/>
    </row>
    <row r="24" spans="1:20" s="63" customFormat="1">
      <c r="A24" s="50">
        <v>7</v>
      </c>
      <c r="B24" s="322" t="s">
        <v>172</v>
      </c>
      <c r="C24" s="300" t="s">
        <v>19</v>
      </c>
      <c r="D24" s="323">
        <v>38617</v>
      </c>
      <c r="E24" s="300" t="s">
        <v>163</v>
      </c>
      <c r="F24" s="50"/>
      <c r="G24" s="300"/>
      <c r="H24" s="50"/>
      <c r="I24" s="300"/>
      <c r="J24" s="300" t="s">
        <v>173</v>
      </c>
      <c r="K24" s="300"/>
      <c r="L24" s="301" t="s">
        <v>325</v>
      </c>
      <c r="M24" s="69">
        <f t="shared" si="0"/>
        <v>147.49</v>
      </c>
      <c r="N24" s="69">
        <f t="shared" si="1"/>
        <v>49.162999999999997</v>
      </c>
      <c r="O24" s="324">
        <v>46.64</v>
      </c>
      <c r="P24" s="62" t="s">
        <v>174</v>
      </c>
      <c r="Q24" s="50">
        <f t="shared" si="2"/>
        <v>99.27</v>
      </c>
      <c r="R24" s="69">
        <f t="shared" si="3"/>
        <v>49.634999999999998</v>
      </c>
      <c r="S24" s="220">
        <f t="shared" si="4"/>
        <v>145.43799999999999</v>
      </c>
    </row>
    <row r="25" spans="1:20" s="329" customFormat="1">
      <c r="A25" s="50">
        <v>8</v>
      </c>
      <c r="B25" s="325" t="s">
        <v>150</v>
      </c>
      <c r="C25" s="62" t="s">
        <v>19</v>
      </c>
      <c r="D25" s="218">
        <v>38552</v>
      </c>
      <c r="E25" s="47" t="s">
        <v>151</v>
      </c>
      <c r="F25" s="48"/>
      <c r="G25" s="48"/>
      <c r="H25" s="48"/>
      <c r="I25" s="48"/>
      <c r="J25" s="48" t="s">
        <v>57</v>
      </c>
      <c r="K25" s="48" t="s">
        <v>152</v>
      </c>
      <c r="L25" s="326" t="s">
        <v>335</v>
      </c>
      <c r="M25" s="69">
        <f t="shared" si="0"/>
        <v>149.91999999999999</v>
      </c>
      <c r="N25" s="69">
        <f t="shared" si="1"/>
        <v>49.972999999999999</v>
      </c>
      <c r="O25" s="327">
        <v>46.14</v>
      </c>
      <c r="P25" s="62" t="s">
        <v>351</v>
      </c>
      <c r="Q25" s="50">
        <f t="shared" si="2"/>
        <v>96.9</v>
      </c>
      <c r="R25" s="69">
        <f t="shared" si="3"/>
        <v>48.45</v>
      </c>
      <c r="S25" s="220">
        <f t="shared" si="4"/>
        <v>144.56299999999999</v>
      </c>
      <c r="T25" s="328"/>
    </row>
    <row r="26" spans="1:20" s="63" customFormat="1">
      <c r="A26" s="50">
        <v>9</v>
      </c>
      <c r="B26" s="325" t="s">
        <v>41</v>
      </c>
      <c r="C26" s="62" t="s">
        <v>19</v>
      </c>
      <c r="D26" s="218">
        <v>38597</v>
      </c>
      <c r="E26" s="47" t="s">
        <v>39</v>
      </c>
      <c r="F26" s="48"/>
      <c r="G26" s="48"/>
      <c r="H26" s="48"/>
      <c r="I26" s="48"/>
      <c r="J26" s="48"/>
      <c r="K26" s="48" t="s">
        <v>42</v>
      </c>
      <c r="L26" s="326" t="s">
        <v>334</v>
      </c>
      <c r="M26" s="69">
        <f t="shared" si="0"/>
        <v>153.16</v>
      </c>
      <c r="N26" s="69">
        <f t="shared" si="1"/>
        <v>51.052999999999997</v>
      </c>
      <c r="O26" s="327">
        <v>47.1</v>
      </c>
      <c r="P26" s="62" t="s">
        <v>350</v>
      </c>
      <c r="Q26" s="50">
        <f t="shared" si="2"/>
        <v>98.31</v>
      </c>
      <c r="R26" s="69">
        <f t="shared" si="3"/>
        <v>49.155000000000001</v>
      </c>
      <c r="S26" s="220">
        <f t="shared" si="4"/>
        <v>147.30799999999999</v>
      </c>
      <c r="T26" s="321"/>
    </row>
    <row r="27" spans="1:20" s="63" customFormat="1">
      <c r="A27" s="50">
        <v>10</v>
      </c>
      <c r="B27" s="325" t="s">
        <v>155</v>
      </c>
      <c r="C27" s="62" t="s">
        <v>19</v>
      </c>
      <c r="D27" s="218">
        <v>38625</v>
      </c>
      <c r="E27" s="47" t="s">
        <v>156</v>
      </c>
      <c r="F27" s="48"/>
      <c r="G27" s="48"/>
      <c r="H27" s="48"/>
      <c r="I27" s="48"/>
      <c r="J27" s="48"/>
      <c r="K27" s="48" t="s">
        <v>157</v>
      </c>
      <c r="L27" s="326" t="s">
        <v>321</v>
      </c>
      <c r="M27" s="69">
        <f t="shared" si="0"/>
        <v>157.11000000000001</v>
      </c>
      <c r="N27" s="69">
        <f t="shared" si="1"/>
        <v>52.37</v>
      </c>
      <c r="O27" s="327">
        <v>46.11</v>
      </c>
      <c r="P27" s="62" t="s">
        <v>176</v>
      </c>
      <c r="Q27" s="50">
        <f t="shared" si="2"/>
        <v>98.7</v>
      </c>
      <c r="R27" s="69">
        <f t="shared" si="3"/>
        <v>49.35</v>
      </c>
      <c r="S27" s="220">
        <f t="shared" si="4"/>
        <v>147.82999999999998</v>
      </c>
      <c r="T27" s="321"/>
    </row>
    <row r="28" spans="1:20">
      <c r="A28" s="37">
        <v>11</v>
      </c>
      <c r="B28" s="136" t="s">
        <v>118</v>
      </c>
      <c r="C28" s="59" t="s">
        <v>19</v>
      </c>
      <c r="D28" s="148">
        <v>38213</v>
      </c>
      <c r="E28" s="144" t="s">
        <v>85</v>
      </c>
      <c r="F28" s="33"/>
      <c r="G28" s="33"/>
      <c r="H28" s="42"/>
      <c r="I28" s="42"/>
      <c r="J28" s="48"/>
      <c r="K28" s="48"/>
      <c r="L28" s="60" t="s">
        <v>119</v>
      </c>
      <c r="M28" s="61">
        <f t="shared" si="0"/>
        <v>149.9</v>
      </c>
      <c r="N28" s="61">
        <f t="shared" si="1"/>
        <v>49.966000000000001</v>
      </c>
      <c r="O28" s="132">
        <v>46.34</v>
      </c>
      <c r="P28" s="62" t="s">
        <v>120</v>
      </c>
      <c r="Q28" s="50">
        <f t="shared" si="2"/>
        <v>94.68</v>
      </c>
      <c r="R28" s="69">
        <f t="shared" si="3"/>
        <v>47.34</v>
      </c>
      <c r="S28" s="75">
        <f t="shared" si="4"/>
        <v>143.64600000000002</v>
      </c>
      <c r="T28" s="2"/>
    </row>
    <row r="29" spans="1:20">
      <c r="A29" s="37">
        <v>12</v>
      </c>
      <c r="B29" s="136" t="s">
        <v>192</v>
      </c>
      <c r="C29" s="37" t="s">
        <v>19</v>
      </c>
      <c r="D29" s="103">
        <v>38541</v>
      </c>
      <c r="E29" s="144" t="s">
        <v>182</v>
      </c>
      <c r="F29" s="33"/>
      <c r="G29" s="33"/>
      <c r="H29" s="42"/>
      <c r="I29" s="42"/>
      <c r="J29" s="48"/>
      <c r="K29" s="48"/>
      <c r="L29" s="60" t="s">
        <v>193</v>
      </c>
      <c r="M29" s="61">
        <f t="shared" si="0"/>
        <v>153.76</v>
      </c>
      <c r="N29" s="61">
        <f t="shared" si="1"/>
        <v>51.253</v>
      </c>
      <c r="O29" s="106">
        <v>46.78</v>
      </c>
      <c r="P29" s="62" t="s">
        <v>194</v>
      </c>
      <c r="Q29" s="50">
        <f t="shared" si="2"/>
        <v>98.75</v>
      </c>
      <c r="R29" s="69">
        <f t="shared" si="3"/>
        <v>49.375</v>
      </c>
      <c r="S29" s="75">
        <f t="shared" si="4"/>
        <v>147.40800000000002</v>
      </c>
      <c r="T29" s="2"/>
    </row>
    <row r="30" spans="1:20">
      <c r="A30" s="37">
        <v>13</v>
      </c>
      <c r="B30" s="136" t="s">
        <v>121</v>
      </c>
      <c r="C30" s="59" t="s">
        <v>19</v>
      </c>
      <c r="D30" s="148">
        <v>38805</v>
      </c>
      <c r="E30" s="144" t="s">
        <v>85</v>
      </c>
      <c r="F30" s="33"/>
      <c r="G30" s="33"/>
      <c r="H30" s="42"/>
      <c r="I30" s="42"/>
      <c r="J30" s="48"/>
      <c r="K30" s="48"/>
      <c r="L30" s="60" t="s">
        <v>122</v>
      </c>
      <c r="M30" s="61">
        <f t="shared" si="0"/>
        <v>148.91</v>
      </c>
      <c r="N30" s="61">
        <f t="shared" si="1"/>
        <v>49.636000000000003</v>
      </c>
      <c r="O30" s="132">
        <v>47.99</v>
      </c>
      <c r="P30" s="62" t="s">
        <v>123</v>
      </c>
      <c r="Q30" s="50">
        <f t="shared" si="2"/>
        <v>99.85</v>
      </c>
      <c r="R30" s="69">
        <f t="shared" si="3"/>
        <v>49.924999999999997</v>
      </c>
      <c r="S30" s="75">
        <f t="shared" si="4"/>
        <v>147.55100000000002</v>
      </c>
      <c r="T30" s="2"/>
    </row>
    <row r="31" spans="1:20">
      <c r="A31" s="37">
        <v>14</v>
      </c>
      <c r="B31" s="178" t="s">
        <v>73</v>
      </c>
      <c r="C31" s="59" t="s">
        <v>19</v>
      </c>
      <c r="D31" s="148">
        <v>38183</v>
      </c>
      <c r="E31" s="144" t="s">
        <v>54</v>
      </c>
      <c r="F31" s="33"/>
      <c r="G31" s="33"/>
      <c r="H31" s="42"/>
      <c r="I31" s="42"/>
      <c r="J31" s="48"/>
      <c r="K31" s="48"/>
      <c r="L31" s="105" t="s">
        <v>331</v>
      </c>
      <c r="M31" s="61">
        <f t="shared" si="0"/>
        <v>154.11000000000001</v>
      </c>
      <c r="N31" s="61">
        <f t="shared" si="1"/>
        <v>51.37</v>
      </c>
      <c r="O31" s="132">
        <v>46.19</v>
      </c>
      <c r="P31" s="62" t="s">
        <v>342</v>
      </c>
      <c r="Q31" s="50">
        <f t="shared" si="2"/>
        <v>100</v>
      </c>
      <c r="R31" s="69">
        <f t="shared" si="3"/>
        <v>50</v>
      </c>
      <c r="S31" s="75">
        <f t="shared" si="4"/>
        <v>147.56</v>
      </c>
      <c r="T31" s="2"/>
    </row>
    <row r="32" spans="1:20">
      <c r="A32" s="37">
        <v>15</v>
      </c>
      <c r="B32" s="178" t="s">
        <v>184</v>
      </c>
      <c r="C32" s="37" t="s">
        <v>19</v>
      </c>
      <c r="D32" s="103">
        <v>38170</v>
      </c>
      <c r="E32" s="144" t="s">
        <v>182</v>
      </c>
      <c r="F32" s="36"/>
      <c r="G32" s="36"/>
      <c r="H32" s="42"/>
      <c r="I32" s="42"/>
      <c r="J32" s="48"/>
      <c r="K32" s="48"/>
      <c r="L32" s="119" t="s">
        <v>337</v>
      </c>
      <c r="M32" s="61">
        <f t="shared" si="0"/>
        <v>156.26</v>
      </c>
      <c r="N32" s="61">
        <f t="shared" si="1"/>
        <v>52.085999999999999</v>
      </c>
      <c r="O32" s="121">
        <v>46.43</v>
      </c>
      <c r="P32" s="62" t="s">
        <v>353</v>
      </c>
      <c r="Q32" s="50">
        <f t="shared" si="2"/>
        <v>98.54</v>
      </c>
      <c r="R32" s="69">
        <f t="shared" si="3"/>
        <v>49.27</v>
      </c>
      <c r="S32" s="75">
        <f t="shared" si="4"/>
        <v>147.786</v>
      </c>
      <c r="T32" s="2"/>
    </row>
    <row r="33" spans="1:20">
      <c r="A33" s="37">
        <v>16</v>
      </c>
      <c r="B33" s="139" t="s">
        <v>158</v>
      </c>
      <c r="C33" s="37" t="s">
        <v>19</v>
      </c>
      <c r="D33" s="103">
        <v>38762</v>
      </c>
      <c r="E33" s="144" t="s">
        <v>156</v>
      </c>
      <c r="F33" s="34"/>
      <c r="G33" s="34"/>
      <c r="H33" s="43"/>
      <c r="I33" s="43"/>
      <c r="J33" s="49"/>
      <c r="K33" s="49"/>
      <c r="L33" s="115" t="s">
        <v>322</v>
      </c>
      <c r="M33" s="61">
        <f t="shared" si="0"/>
        <v>158.55000000000001</v>
      </c>
      <c r="N33" s="61">
        <f t="shared" si="1"/>
        <v>52.85</v>
      </c>
      <c r="O33" s="133">
        <v>46.86</v>
      </c>
      <c r="P33" s="62" t="s">
        <v>346</v>
      </c>
      <c r="Q33" s="50">
        <f t="shared" si="2"/>
        <v>96.83</v>
      </c>
      <c r="R33" s="69">
        <f t="shared" si="3"/>
        <v>48.414999999999999</v>
      </c>
      <c r="S33" s="75">
        <f t="shared" si="4"/>
        <v>148.125</v>
      </c>
      <c r="T33" s="2"/>
    </row>
    <row r="34" spans="1:20">
      <c r="A34" s="37">
        <v>17</v>
      </c>
      <c r="B34" s="136" t="s">
        <v>124</v>
      </c>
      <c r="C34" s="37" t="s">
        <v>19</v>
      </c>
      <c r="D34" s="103">
        <v>38479</v>
      </c>
      <c r="E34" s="144" t="s">
        <v>85</v>
      </c>
      <c r="F34" s="34"/>
      <c r="G34" s="34"/>
      <c r="H34" s="43"/>
      <c r="I34" s="43"/>
      <c r="J34" s="49"/>
      <c r="K34" s="49"/>
      <c r="L34" s="60" t="s">
        <v>125</v>
      </c>
      <c r="M34" s="61">
        <f t="shared" si="0"/>
        <v>157.21</v>
      </c>
      <c r="N34" s="61">
        <f t="shared" si="1"/>
        <v>52.402999999999999</v>
      </c>
      <c r="O34" s="25">
        <v>47.01</v>
      </c>
      <c r="P34" s="62" t="s">
        <v>126</v>
      </c>
      <c r="Q34" s="50">
        <f t="shared" si="2"/>
        <v>98.08</v>
      </c>
      <c r="R34" s="69">
        <f t="shared" si="3"/>
        <v>49.04</v>
      </c>
      <c r="S34" s="75">
        <f t="shared" si="4"/>
        <v>148.453</v>
      </c>
      <c r="T34" s="2"/>
    </row>
    <row r="35" spans="1:20" ht="18" customHeight="1">
      <c r="A35" s="37">
        <v>18</v>
      </c>
      <c r="B35" s="178" t="s">
        <v>26</v>
      </c>
      <c r="C35" s="59" t="s">
        <v>19</v>
      </c>
      <c r="D35" s="148">
        <v>38581</v>
      </c>
      <c r="E35" s="144" t="s">
        <v>23</v>
      </c>
      <c r="F35" s="112"/>
      <c r="G35" s="112"/>
      <c r="H35" s="113"/>
      <c r="I35" s="113"/>
      <c r="J35" s="113"/>
      <c r="K35" s="113"/>
      <c r="L35" s="60" t="s">
        <v>35</v>
      </c>
      <c r="M35" s="61">
        <f t="shared" si="0"/>
        <v>159</v>
      </c>
      <c r="N35" s="61">
        <f t="shared" si="1"/>
        <v>53</v>
      </c>
      <c r="O35" s="185">
        <v>46.62</v>
      </c>
      <c r="P35" s="62" t="s">
        <v>36</v>
      </c>
      <c r="Q35" s="50">
        <f t="shared" si="2"/>
        <v>98.27</v>
      </c>
      <c r="R35" s="69">
        <f t="shared" si="3"/>
        <v>49.134999999999998</v>
      </c>
      <c r="S35" s="75">
        <f t="shared" si="4"/>
        <v>148.755</v>
      </c>
      <c r="T35" s="2"/>
    </row>
    <row r="36" spans="1:20">
      <c r="A36" s="37">
        <v>19</v>
      </c>
      <c r="B36" s="189" t="s">
        <v>175</v>
      </c>
      <c r="C36" s="37" t="s">
        <v>19</v>
      </c>
      <c r="D36" s="103">
        <v>38384</v>
      </c>
      <c r="E36" s="144" t="s">
        <v>163</v>
      </c>
      <c r="F36" s="117"/>
      <c r="G36" s="117"/>
      <c r="H36" s="117"/>
      <c r="I36" s="117"/>
      <c r="J36" s="117"/>
      <c r="K36" s="117"/>
      <c r="L36" s="119" t="s">
        <v>326</v>
      </c>
      <c r="M36" s="61">
        <f t="shared" si="0"/>
        <v>158.82</v>
      </c>
      <c r="N36" s="61">
        <f t="shared" si="1"/>
        <v>52.94</v>
      </c>
      <c r="O36" s="184">
        <v>46.83</v>
      </c>
      <c r="P36" s="62" t="s">
        <v>176</v>
      </c>
      <c r="Q36" s="50">
        <f t="shared" si="2"/>
        <v>98.7</v>
      </c>
      <c r="R36" s="69">
        <f t="shared" si="3"/>
        <v>49.35</v>
      </c>
      <c r="S36" s="75">
        <f t="shared" si="4"/>
        <v>149.12</v>
      </c>
      <c r="T36" s="2"/>
    </row>
    <row r="37" spans="1:20">
      <c r="A37" s="37">
        <v>20</v>
      </c>
      <c r="B37" s="189" t="s">
        <v>177</v>
      </c>
      <c r="C37" s="37" t="s">
        <v>19</v>
      </c>
      <c r="D37" s="103">
        <v>38404</v>
      </c>
      <c r="E37" s="144" t="s">
        <v>163</v>
      </c>
      <c r="F37" s="117"/>
      <c r="G37" s="117"/>
      <c r="H37" s="117"/>
      <c r="I37" s="117"/>
      <c r="J37" s="117"/>
      <c r="K37" s="117"/>
      <c r="L37" s="119" t="s">
        <v>327</v>
      </c>
      <c r="M37" s="61">
        <f t="shared" si="0"/>
        <v>155.88</v>
      </c>
      <c r="N37" s="61">
        <f t="shared" si="1"/>
        <v>51.96</v>
      </c>
      <c r="O37" s="107">
        <v>47.86</v>
      </c>
      <c r="P37" s="62" t="s">
        <v>178</v>
      </c>
      <c r="Q37" s="50">
        <f t="shared" si="2"/>
        <v>100.11</v>
      </c>
      <c r="R37" s="69">
        <f t="shared" si="3"/>
        <v>50.055</v>
      </c>
      <c r="S37" s="75">
        <f t="shared" si="4"/>
        <v>149.875</v>
      </c>
      <c r="T37" s="2"/>
    </row>
    <row r="38" spans="1:20">
      <c r="A38" s="37">
        <v>21</v>
      </c>
      <c r="B38" s="189" t="s">
        <v>170</v>
      </c>
      <c r="C38" s="37" t="s">
        <v>19</v>
      </c>
      <c r="D38" s="103">
        <v>38797</v>
      </c>
      <c r="E38" s="144" t="s">
        <v>163</v>
      </c>
      <c r="F38" s="117"/>
      <c r="G38" s="117"/>
      <c r="H38" s="117"/>
      <c r="I38" s="117"/>
      <c r="J38" s="117"/>
      <c r="K38" s="117"/>
      <c r="L38" s="119" t="s">
        <v>324</v>
      </c>
      <c r="M38" s="61">
        <f t="shared" si="0"/>
        <v>157.47</v>
      </c>
      <c r="N38" s="61">
        <f t="shared" si="1"/>
        <v>52.49</v>
      </c>
      <c r="O38" s="184">
        <v>47.08</v>
      </c>
      <c r="P38" s="62" t="s">
        <v>171</v>
      </c>
      <c r="Q38" s="50">
        <f t="shared" si="2"/>
        <v>101.9</v>
      </c>
      <c r="R38" s="69">
        <f t="shared" si="3"/>
        <v>50.95</v>
      </c>
      <c r="S38" s="75">
        <f t="shared" si="4"/>
        <v>150.51999999999998</v>
      </c>
      <c r="T38" s="2"/>
    </row>
    <row r="39" spans="1:20">
      <c r="A39" s="37">
        <v>22</v>
      </c>
      <c r="B39" s="178" t="s">
        <v>70</v>
      </c>
      <c r="C39" s="59" t="s">
        <v>19</v>
      </c>
      <c r="D39" s="148">
        <v>38701</v>
      </c>
      <c r="E39" s="144" t="s">
        <v>54</v>
      </c>
      <c r="F39" s="33"/>
      <c r="G39" s="33"/>
      <c r="H39" s="42"/>
      <c r="I39" s="42"/>
      <c r="J39" s="48"/>
      <c r="K39" s="48"/>
      <c r="L39" s="105" t="s">
        <v>329</v>
      </c>
      <c r="M39" s="61">
        <f t="shared" si="0"/>
        <v>159.85</v>
      </c>
      <c r="N39" s="61">
        <f t="shared" si="1"/>
        <v>53.283000000000001</v>
      </c>
      <c r="O39" s="25">
        <v>47.94</v>
      </c>
      <c r="P39" s="62" t="s">
        <v>340</v>
      </c>
      <c r="Q39" s="50">
        <f t="shared" si="2"/>
        <v>100.93</v>
      </c>
      <c r="R39" s="69">
        <f t="shared" si="3"/>
        <v>50.465000000000003</v>
      </c>
      <c r="S39" s="75">
        <f t="shared" si="4"/>
        <v>151.68799999999999</v>
      </c>
      <c r="T39" s="2"/>
    </row>
    <row r="40" spans="1:20">
      <c r="A40" s="37">
        <v>23</v>
      </c>
      <c r="B40" s="136" t="s">
        <v>147</v>
      </c>
      <c r="C40" s="59" t="s">
        <v>19</v>
      </c>
      <c r="D40" s="148">
        <v>38701</v>
      </c>
      <c r="E40" s="156" t="s">
        <v>146</v>
      </c>
      <c r="F40" s="33"/>
      <c r="G40" s="33"/>
      <c r="H40" s="42"/>
      <c r="I40" s="128"/>
      <c r="J40" s="48"/>
      <c r="K40" s="42"/>
      <c r="L40" s="60" t="s">
        <v>320</v>
      </c>
      <c r="M40" s="61">
        <f t="shared" si="0"/>
        <v>159.85</v>
      </c>
      <c r="N40" s="61">
        <f t="shared" si="1"/>
        <v>53.283000000000001</v>
      </c>
      <c r="O40" s="25">
        <v>47.94</v>
      </c>
      <c r="P40" s="62" t="s">
        <v>345</v>
      </c>
      <c r="Q40" s="50">
        <f t="shared" si="2"/>
        <v>100.93</v>
      </c>
      <c r="R40" s="69">
        <f t="shared" si="3"/>
        <v>50.465000000000003</v>
      </c>
      <c r="S40" s="75">
        <f t="shared" si="4"/>
        <v>151.68799999999999</v>
      </c>
      <c r="T40" s="2"/>
    </row>
    <row r="41" spans="1:20">
      <c r="A41" s="37">
        <v>24</v>
      </c>
      <c r="B41" s="188" t="s">
        <v>186</v>
      </c>
      <c r="C41" s="122" t="s">
        <v>19</v>
      </c>
      <c r="D41" s="158">
        <v>38676</v>
      </c>
      <c r="E41" s="122" t="s">
        <v>182</v>
      </c>
      <c r="F41" s="122"/>
      <c r="G41" s="122"/>
      <c r="H41" s="122"/>
      <c r="I41" s="122"/>
      <c r="J41" s="123"/>
      <c r="K41" s="123"/>
      <c r="L41" s="124" t="s">
        <v>187</v>
      </c>
      <c r="M41" s="61">
        <f t="shared" si="0"/>
        <v>162.41</v>
      </c>
      <c r="N41" s="61">
        <f t="shared" si="1"/>
        <v>54.136000000000003</v>
      </c>
      <c r="O41" s="161">
        <v>47.26</v>
      </c>
      <c r="P41" s="62" t="s">
        <v>188</v>
      </c>
      <c r="Q41" s="50">
        <f t="shared" si="2"/>
        <v>101.4</v>
      </c>
      <c r="R41" s="69">
        <f t="shared" si="3"/>
        <v>50.7</v>
      </c>
      <c r="S41" s="75">
        <f t="shared" si="4"/>
        <v>152.096</v>
      </c>
      <c r="T41" s="2"/>
    </row>
    <row r="42" spans="1:20">
      <c r="A42" s="37">
        <v>25</v>
      </c>
      <c r="B42" s="189" t="s">
        <v>179</v>
      </c>
      <c r="C42" s="37" t="s">
        <v>19</v>
      </c>
      <c r="D42" s="103">
        <v>38313</v>
      </c>
      <c r="E42" s="122" t="s">
        <v>163</v>
      </c>
      <c r="F42" s="117"/>
      <c r="G42" s="117"/>
      <c r="H42" s="117"/>
      <c r="I42" s="117"/>
      <c r="J42" s="117"/>
      <c r="K42" s="117"/>
      <c r="L42" s="119" t="s">
        <v>328</v>
      </c>
      <c r="M42" s="61">
        <f t="shared" si="0"/>
        <v>161.1</v>
      </c>
      <c r="N42" s="61">
        <f t="shared" si="1"/>
        <v>53.7</v>
      </c>
      <c r="O42" s="183">
        <v>48.01</v>
      </c>
      <c r="P42" s="62" t="s">
        <v>180</v>
      </c>
      <c r="Q42" s="50">
        <f t="shared" si="2"/>
        <v>102.38</v>
      </c>
      <c r="R42" s="69">
        <f t="shared" si="3"/>
        <v>51.19</v>
      </c>
      <c r="S42" s="75">
        <f t="shared" si="4"/>
        <v>152.9</v>
      </c>
      <c r="T42" s="2"/>
    </row>
    <row r="43" spans="1:20">
      <c r="A43" s="37">
        <v>26</v>
      </c>
      <c r="B43" s="136" t="s">
        <v>127</v>
      </c>
      <c r="C43" s="59" t="s">
        <v>19</v>
      </c>
      <c r="D43" s="148">
        <v>38754</v>
      </c>
      <c r="E43" s="159" t="s">
        <v>85</v>
      </c>
      <c r="F43" s="33"/>
      <c r="G43" s="33"/>
      <c r="H43" s="42"/>
      <c r="I43" s="42"/>
      <c r="J43" s="48"/>
      <c r="K43" s="48"/>
      <c r="L43" s="60" t="s">
        <v>128</v>
      </c>
      <c r="M43" s="61">
        <f t="shared" si="0"/>
        <v>171.78</v>
      </c>
      <c r="N43" s="61">
        <f t="shared" si="1"/>
        <v>57.26</v>
      </c>
      <c r="O43" s="25">
        <v>46.43</v>
      </c>
      <c r="P43" s="62" t="s">
        <v>129</v>
      </c>
      <c r="Q43" s="50">
        <f t="shared" si="2"/>
        <v>99.54</v>
      </c>
      <c r="R43" s="69">
        <f t="shared" si="3"/>
        <v>49.77</v>
      </c>
      <c r="S43" s="75">
        <f t="shared" si="4"/>
        <v>153.46</v>
      </c>
      <c r="T43" s="2"/>
    </row>
    <row r="44" spans="1:20" s="80" customFormat="1">
      <c r="A44" s="37">
        <v>27</v>
      </c>
      <c r="B44" s="190" t="s">
        <v>82</v>
      </c>
      <c r="C44" s="59" t="s">
        <v>19</v>
      </c>
      <c r="D44" s="195" t="s">
        <v>83</v>
      </c>
      <c r="E44" s="159" t="s">
        <v>54</v>
      </c>
      <c r="F44" s="33"/>
      <c r="G44" s="33"/>
      <c r="H44" s="42"/>
      <c r="I44" s="42"/>
      <c r="J44" s="48"/>
      <c r="K44" s="48"/>
      <c r="L44" s="105" t="s">
        <v>318</v>
      </c>
      <c r="M44" s="61">
        <f t="shared" si="0"/>
        <v>156.4</v>
      </c>
      <c r="N44" s="61">
        <f t="shared" si="1"/>
        <v>52.133000000000003</v>
      </c>
      <c r="O44" s="132">
        <v>49.34</v>
      </c>
      <c r="P44" s="62" t="s">
        <v>343</v>
      </c>
      <c r="Q44" s="50">
        <f t="shared" si="2"/>
        <v>105.29</v>
      </c>
      <c r="R44" s="69">
        <f t="shared" si="3"/>
        <v>52.645000000000003</v>
      </c>
      <c r="S44" s="75">
        <f t="shared" si="4"/>
        <v>154.11799999999999</v>
      </c>
      <c r="T44" s="79"/>
    </row>
    <row r="45" spans="1:20" s="80" customFormat="1">
      <c r="A45" s="37">
        <v>28</v>
      </c>
      <c r="B45" s="136" t="s">
        <v>145</v>
      </c>
      <c r="C45" s="59" t="s">
        <v>19</v>
      </c>
      <c r="D45" s="148">
        <v>38484</v>
      </c>
      <c r="E45" s="159" t="s">
        <v>146</v>
      </c>
      <c r="F45" s="33"/>
      <c r="G45" s="33"/>
      <c r="H45" s="42"/>
      <c r="I45" s="42"/>
      <c r="J45" s="48"/>
      <c r="K45" s="48"/>
      <c r="L45" s="60" t="s">
        <v>319</v>
      </c>
      <c r="M45" s="61">
        <f t="shared" si="0"/>
        <v>166.75</v>
      </c>
      <c r="N45" s="61">
        <f t="shared" si="1"/>
        <v>55.582999999999998</v>
      </c>
      <c r="O45" s="132">
        <v>47.84</v>
      </c>
      <c r="P45" s="62" t="s">
        <v>344</v>
      </c>
      <c r="Q45" s="50">
        <f t="shared" si="2"/>
        <v>101.66</v>
      </c>
      <c r="R45" s="69">
        <f t="shared" si="3"/>
        <v>50.83</v>
      </c>
      <c r="S45" s="75">
        <f t="shared" si="4"/>
        <v>154.25299999999999</v>
      </c>
      <c r="T45" s="79"/>
    </row>
    <row r="46" spans="1:20" s="80" customFormat="1">
      <c r="A46" s="37">
        <v>29</v>
      </c>
      <c r="B46" s="85" t="s">
        <v>25</v>
      </c>
      <c r="C46" s="103" t="s">
        <v>19</v>
      </c>
      <c r="D46" s="103">
        <v>38787</v>
      </c>
      <c r="E46" s="37" t="s">
        <v>23</v>
      </c>
      <c r="F46" s="37"/>
      <c r="G46" s="37"/>
      <c r="H46" s="37"/>
      <c r="I46" s="37"/>
      <c r="J46" s="104"/>
      <c r="K46" s="37"/>
      <c r="L46" s="61" t="s">
        <v>314</v>
      </c>
      <c r="M46" s="61">
        <f t="shared" si="0"/>
        <v>160.80000000000001</v>
      </c>
      <c r="N46" s="61">
        <f t="shared" si="1"/>
        <v>53.6</v>
      </c>
      <c r="O46" s="184">
        <v>48.39</v>
      </c>
      <c r="P46" s="62" t="s">
        <v>37</v>
      </c>
      <c r="Q46" s="50">
        <f t="shared" si="2"/>
        <v>104.93</v>
      </c>
      <c r="R46" s="69">
        <f t="shared" si="3"/>
        <v>52.465000000000003</v>
      </c>
      <c r="S46" s="75">
        <f t="shared" si="4"/>
        <v>154.45499999999998</v>
      </c>
      <c r="T46" s="79"/>
    </row>
    <row r="47" spans="1:20" s="80" customFormat="1">
      <c r="A47" s="37">
        <v>30</v>
      </c>
      <c r="B47" s="136" t="s">
        <v>259</v>
      </c>
      <c r="C47" s="59" t="s">
        <v>19</v>
      </c>
      <c r="D47" s="148">
        <v>38852</v>
      </c>
      <c r="E47" s="36" t="s">
        <v>242</v>
      </c>
      <c r="F47" s="33"/>
      <c r="G47" s="33"/>
      <c r="H47" s="42"/>
      <c r="I47" s="42"/>
      <c r="J47" s="48"/>
      <c r="K47" s="48"/>
      <c r="L47" s="60" t="s">
        <v>260</v>
      </c>
      <c r="M47" s="61">
        <f t="shared" si="0"/>
        <v>170.9</v>
      </c>
      <c r="N47" s="61">
        <f t="shared" si="1"/>
        <v>56.966000000000001</v>
      </c>
      <c r="O47" s="132">
        <v>47.39</v>
      </c>
      <c r="P47" s="62" t="s">
        <v>261</v>
      </c>
      <c r="Q47" s="50">
        <f t="shared" si="2"/>
        <v>100.2</v>
      </c>
      <c r="R47" s="69">
        <f t="shared" si="3"/>
        <v>50.1</v>
      </c>
      <c r="S47" s="75">
        <f t="shared" si="4"/>
        <v>154.45600000000002</v>
      </c>
      <c r="T47" s="79"/>
    </row>
    <row r="48" spans="1:20" s="80" customFormat="1" ht="4.8" customHeight="1">
      <c r="A48" s="172"/>
      <c r="B48" s="196"/>
      <c r="C48" s="76"/>
      <c r="D48" s="197"/>
      <c r="E48" s="194"/>
      <c r="F48" s="198"/>
      <c r="G48" s="198"/>
      <c r="H48" s="199"/>
      <c r="I48" s="199"/>
      <c r="J48" s="200"/>
      <c r="K48" s="200"/>
      <c r="L48" s="77"/>
      <c r="M48" s="173"/>
      <c r="N48" s="173"/>
      <c r="O48" s="201"/>
      <c r="P48" s="78"/>
      <c r="Q48" s="174"/>
      <c r="R48" s="175"/>
      <c r="S48" s="176"/>
      <c r="T48" s="79"/>
    </row>
    <row r="49" spans="1:20" s="80" customFormat="1">
      <c r="A49" s="37">
        <v>31</v>
      </c>
      <c r="B49" s="137" t="s">
        <v>130</v>
      </c>
      <c r="C49" s="37" t="s">
        <v>19</v>
      </c>
      <c r="D49" s="103">
        <v>38896</v>
      </c>
      <c r="E49" s="36" t="s">
        <v>85</v>
      </c>
      <c r="F49" s="35"/>
      <c r="G49" s="35"/>
      <c r="H49" s="109"/>
      <c r="I49" s="109"/>
      <c r="J49" s="50"/>
      <c r="K49" s="50"/>
      <c r="L49" s="61" t="s">
        <v>131</v>
      </c>
      <c r="M49" s="61">
        <f t="shared" ref="M49:M61" si="5">IF(OR(LEN(L49)&gt;6,LEN(L49)&lt;9),IFERROR(VALUE(MID(L49,1,1))*60+VALUE(MID(L49,3,2))+IF(LEN(L49)=7,VALUE(MID(L49,6,3))/100,VALUE(MID(L49,6,3))/1000),"ОШИБКА"))</f>
        <v>163.80000000000001</v>
      </c>
      <c r="N49" s="61">
        <f t="shared" ref="N49:N61" si="6">ROUNDDOWN(M49/3,3)</f>
        <v>54.6</v>
      </c>
      <c r="O49" s="184">
        <v>48.4</v>
      </c>
      <c r="P49" s="62" t="s">
        <v>132</v>
      </c>
      <c r="Q49" s="50">
        <f t="shared" ref="Q49:Q61" si="7">IF(OR(LEN(P49)&gt;6,LEN(P49)&lt;9),IFERROR(VALUE(MID(P49,1,1))*60+VALUE(MID(P49,3,2))+IF(LEN(P49)=7,VALUE(MID(P49,6,3))/100,VALUE(MID(P49,6,3))/1000),"ОШИБКА"))</f>
        <v>103.44</v>
      </c>
      <c r="R49" s="69">
        <f t="shared" ref="R49:R61" si="8">Q49/2</f>
        <v>51.72</v>
      </c>
      <c r="S49" s="75">
        <f t="shared" ref="S49:S61" si="9">(N49)+(R49)+(O49)</f>
        <v>154.72</v>
      </c>
      <c r="T49" s="79"/>
    </row>
    <row r="50" spans="1:20" s="80" customFormat="1">
      <c r="A50" s="37">
        <v>32</v>
      </c>
      <c r="B50" s="136" t="s">
        <v>133</v>
      </c>
      <c r="C50" s="59" t="s">
        <v>19</v>
      </c>
      <c r="D50" s="148">
        <v>38218</v>
      </c>
      <c r="E50" s="36" t="s">
        <v>85</v>
      </c>
      <c r="F50" s="33"/>
      <c r="G50" s="33"/>
      <c r="H50" s="42"/>
      <c r="I50" s="42"/>
      <c r="J50" s="48"/>
      <c r="K50" s="48"/>
      <c r="L50" s="60" t="s">
        <v>134</v>
      </c>
      <c r="M50" s="61">
        <f t="shared" si="5"/>
        <v>164.55</v>
      </c>
      <c r="N50" s="61">
        <f t="shared" si="6"/>
        <v>54.85</v>
      </c>
      <c r="O50" s="132">
        <v>48.6</v>
      </c>
      <c r="P50" s="62" t="s">
        <v>135</v>
      </c>
      <c r="Q50" s="50">
        <f t="shared" si="7"/>
        <v>103.71</v>
      </c>
      <c r="R50" s="69">
        <f t="shared" si="8"/>
        <v>51.854999999999997</v>
      </c>
      <c r="S50" s="75">
        <f t="shared" si="9"/>
        <v>155.30500000000001</v>
      </c>
      <c r="T50" s="79"/>
    </row>
    <row r="51" spans="1:20" s="80" customFormat="1">
      <c r="A51" s="37">
        <v>33</v>
      </c>
      <c r="B51" s="136" t="s">
        <v>230</v>
      </c>
      <c r="C51" s="59" t="s">
        <v>19</v>
      </c>
      <c r="D51" s="148">
        <v>38379</v>
      </c>
      <c r="E51" s="36" t="s">
        <v>211</v>
      </c>
      <c r="F51" s="19"/>
      <c r="G51" s="19"/>
      <c r="H51" s="19"/>
      <c r="I51" s="19"/>
      <c r="J51" s="19"/>
      <c r="K51" s="19"/>
      <c r="L51" s="105" t="s">
        <v>231</v>
      </c>
      <c r="M51" s="61">
        <f t="shared" si="5"/>
        <v>166.64</v>
      </c>
      <c r="N51" s="61">
        <f t="shared" si="6"/>
        <v>55.545999999999999</v>
      </c>
      <c r="O51" s="162">
        <v>48.36</v>
      </c>
      <c r="P51" s="62" t="s">
        <v>348</v>
      </c>
      <c r="Q51" s="50">
        <f t="shared" si="7"/>
        <v>103.34</v>
      </c>
      <c r="R51" s="69">
        <f t="shared" si="8"/>
        <v>51.67</v>
      </c>
      <c r="S51" s="75">
        <f t="shared" si="9"/>
        <v>155.57600000000002</v>
      </c>
      <c r="T51" s="79"/>
    </row>
    <row r="52" spans="1:20" s="80" customFormat="1">
      <c r="A52" s="37">
        <v>34</v>
      </c>
      <c r="B52" s="136" t="s">
        <v>136</v>
      </c>
      <c r="C52" s="59" t="s">
        <v>19</v>
      </c>
      <c r="D52" s="148">
        <v>38712</v>
      </c>
      <c r="E52" s="36" t="s">
        <v>85</v>
      </c>
      <c r="F52" s="33"/>
      <c r="G52" s="33"/>
      <c r="H52" s="42"/>
      <c r="I52" s="42"/>
      <c r="J52" s="48"/>
      <c r="K52" s="48"/>
      <c r="L52" s="60" t="s">
        <v>137</v>
      </c>
      <c r="M52" s="61">
        <f t="shared" si="5"/>
        <v>164.38</v>
      </c>
      <c r="N52" s="61">
        <f t="shared" si="6"/>
        <v>54.792999999999999</v>
      </c>
      <c r="O52" s="132">
        <v>49.05</v>
      </c>
      <c r="P52" s="62" t="s">
        <v>138</v>
      </c>
      <c r="Q52" s="50">
        <f t="shared" si="7"/>
        <v>103.63</v>
      </c>
      <c r="R52" s="69">
        <f t="shared" si="8"/>
        <v>51.814999999999998</v>
      </c>
      <c r="S52" s="75">
        <f t="shared" si="9"/>
        <v>155.65800000000002</v>
      </c>
      <c r="T52" s="79"/>
    </row>
    <row r="53" spans="1:20" s="80" customFormat="1">
      <c r="A53" s="37">
        <v>35</v>
      </c>
      <c r="B53" s="178" t="s">
        <v>71</v>
      </c>
      <c r="C53" s="59" t="s">
        <v>19</v>
      </c>
      <c r="D53" s="148">
        <v>38239</v>
      </c>
      <c r="E53" s="36" t="s">
        <v>54</v>
      </c>
      <c r="F53" s="33"/>
      <c r="G53" s="33"/>
      <c r="H53" s="42"/>
      <c r="I53" s="42"/>
      <c r="J53" s="48"/>
      <c r="K53" s="48"/>
      <c r="L53" s="105" t="s">
        <v>317</v>
      </c>
      <c r="M53" s="61">
        <f t="shared" si="5"/>
        <v>160.43</v>
      </c>
      <c r="N53" s="61">
        <f t="shared" si="6"/>
        <v>53.475999999999999</v>
      </c>
      <c r="O53" s="132">
        <v>49.55</v>
      </c>
      <c r="P53" s="62" t="s">
        <v>341</v>
      </c>
      <c r="Q53" s="50">
        <f t="shared" si="7"/>
        <v>107</v>
      </c>
      <c r="R53" s="69">
        <f t="shared" si="8"/>
        <v>53.5</v>
      </c>
      <c r="S53" s="75">
        <f t="shared" si="9"/>
        <v>156.52600000000001</v>
      </c>
      <c r="T53" s="79"/>
    </row>
    <row r="54" spans="1:20" s="80" customFormat="1">
      <c r="A54" s="37">
        <v>36</v>
      </c>
      <c r="B54" s="136" t="s">
        <v>330</v>
      </c>
      <c r="C54" s="36" t="s">
        <v>19</v>
      </c>
      <c r="D54" s="148">
        <v>38584</v>
      </c>
      <c r="E54" s="59" t="s">
        <v>196</v>
      </c>
      <c r="F54" s="20"/>
      <c r="G54" s="20"/>
      <c r="H54" s="20"/>
      <c r="I54" s="20"/>
      <c r="J54" s="20"/>
      <c r="K54" s="20"/>
      <c r="L54" s="105" t="s">
        <v>208</v>
      </c>
      <c r="M54" s="61">
        <f t="shared" si="5"/>
        <v>171.41</v>
      </c>
      <c r="N54" s="61">
        <f t="shared" si="6"/>
        <v>57.136000000000003</v>
      </c>
      <c r="O54" s="186">
        <v>48.89</v>
      </c>
      <c r="P54" s="62" t="s">
        <v>209</v>
      </c>
      <c r="Q54" s="50">
        <f t="shared" si="7"/>
        <v>103.88</v>
      </c>
      <c r="R54" s="69">
        <f t="shared" si="8"/>
        <v>51.94</v>
      </c>
      <c r="S54" s="75">
        <f t="shared" si="9"/>
        <v>157.96600000000001</v>
      </c>
      <c r="T54" s="79"/>
    </row>
    <row r="55" spans="1:20">
      <c r="A55" s="37">
        <v>37</v>
      </c>
      <c r="B55" s="136" t="s">
        <v>139</v>
      </c>
      <c r="C55" s="145" t="s">
        <v>19</v>
      </c>
      <c r="D55" s="151">
        <v>38317</v>
      </c>
      <c r="E55" s="146" t="s">
        <v>85</v>
      </c>
      <c r="F55" s="34"/>
      <c r="G55" s="34"/>
      <c r="H55" s="43"/>
      <c r="I55" s="43"/>
      <c r="J55" s="49"/>
      <c r="K55" s="49"/>
      <c r="L55" s="60" t="s">
        <v>140</v>
      </c>
      <c r="M55" s="61">
        <f t="shared" si="5"/>
        <v>167.19</v>
      </c>
      <c r="N55" s="61">
        <f t="shared" si="6"/>
        <v>55.73</v>
      </c>
      <c r="O55" s="132">
        <v>48.87</v>
      </c>
      <c r="P55" s="62" t="s">
        <v>141</v>
      </c>
      <c r="Q55" s="50">
        <f t="shared" si="7"/>
        <v>107.55</v>
      </c>
      <c r="R55" s="69">
        <f t="shared" si="8"/>
        <v>53.774999999999999</v>
      </c>
      <c r="S55" s="75">
        <f t="shared" si="9"/>
        <v>158.375</v>
      </c>
      <c r="T55" s="2"/>
    </row>
    <row r="56" spans="1:20">
      <c r="A56" s="37">
        <v>38</v>
      </c>
      <c r="B56" s="178" t="s">
        <v>76</v>
      </c>
      <c r="C56" s="145" t="s">
        <v>19</v>
      </c>
      <c r="D56" s="151">
        <v>38318</v>
      </c>
      <c r="E56" s="146" t="s">
        <v>54</v>
      </c>
      <c r="F56" s="34"/>
      <c r="G56" s="34"/>
      <c r="H56" s="43"/>
      <c r="I56" s="43"/>
      <c r="J56" s="49"/>
      <c r="K56" s="49"/>
      <c r="L56" s="105" t="s">
        <v>332</v>
      </c>
      <c r="M56" s="61">
        <f t="shared" si="5"/>
        <v>164.7</v>
      </c>
      <c r="N56" s="61">
        <f t="shared" si="6"/>
        <v>54.9</v>
      </c>
      <c r="O56" s="132">
        <v>52.49</v>
      </c>
      <c r="P56" s="62" t="s">
        <v>341</v>
      </c>
      <c r="Q56" s="50">
        <f t="shared" si="7"/>
        <v>107</v>
      </c>
      <c r="R56" s="69">
        <f t="shared" si="8"/>
        <v>53.5</v>
      </c>
      <c r="S56" s="75">
        <f t="shared" si="9"/>
        <v>160.89000000000001</v>
      </c>
      <c r="T56" s="2"/>
    </row>
    <row r="57" spans="1:20">
      <c r="A57" s="37">
        <v>39</v>
      </c>
      <c r="B57" s="136" t="s">
        <v>205</v>
      </c>
      <c r="C57" s="36" t="s">
        <v>19</v>
      </c>
      <c r="D57" s="148">
        <v>38891</v>
      </c>
      <c r="E57" s="146" t="s">
        <v>196</v>
      </c>
      <c r="F57" s="20"/>
      <c r="G57" s="20"/>
      <c r="H57" s="20"/>
      <c r="I57" s="20"/>
      <c r="J57" s="20"/>
      <c r="K57" s="20"/>
      <c r="L57" s="60" t="s">
        <v>206</v>
      </c>
      <c r="M57" s="61">
        <f t="shared" si="5"/>
        <v>181.03</v>
      </c>
      <c r="N57" s="61">
        <f t="shared" si="6"/>
        <v>60.343000000000004</v>
      </c>
      <c r="O57" s="186">
        <v>51.86</v>
      </c>
      <c r="P57" s="62" t="s">
        <v>207</v>
      </c>
      <c r="Q57" s="50">
        <f t="shared" si="7"/>
        <v>105.55</v>
      </c>
      <c r="R57" s="69">
        <f t="shared" si="8"/>
        <v>52.774999999999999</v>
      </c>
      <c r="S57" s="75">
        <f t="shared" si="9"/>
        <v>164.97800000000001</v>
      </c>
      <c r="T57" s="2"/>
    </row>
    <row r="58" spans="1:20">
      <c r="A58" s="37">
        <v>40</v>
      </c>
      <c r="B58" s="136" t="s">
        <v>142</v>
      </c>
      <c r="C58" s="59" t="s">
        <v>19</v>
      </c>
      <c r="D58" s="148">
        <v>38890</v>
      </c>
      <c r="E58" s="146" t="s">
        <v>85</v>
      </c>
      <c r="F58" s="33"/>
      <c r="G58" s="33"/>
      <c r="H58" s="42"/>
      <c r="I58" s="42"/>
      <c r="J58" s="48"/>
      <c r="K58" s="48"/>
      <c r="L58" s="60" t="s">
        <v>143</v>
      </c>
      <c r="M58" s="61">
        <f t="shared" si="5"/>
        <v>187.62</v>
      </c>
      <c r="N58" s="61">
        <f t="shared" si="6"/>
        <v>62.54</v>
      </c>
      <c r="O58" s="132">
        <v>48.24</v>
      </c>
      <c r="P58" s="62" t="s">
        <v>144</v>
      </c>
      <c r="Q58" s="50">
        <f t="shared" si="7"/>
        <v>111.15</v>
      </c>
      <c r="R58" s="69">
        <f t="shared" si="8"/>
        <v>55.575000000000003</v>
      </c>
      <c r="S58" s="75">
        <f t="shared" si="9"/>
        <v>166.35500000000002</v>
      </c>
      <c r="T58" s="2"/>
    </row>
    <row r="59" spans="1:20">
      <c r="A59" s="37">
        <v>41</v>
      </c>
      <c r="B59" s="139" t="s">
        <v>159</v>
      </c>
      <c r="C59" s="114" t="s">
        <v>19</v>
      </c>
      <c r="D59" s="155">
        <v>38564</v>
      </c>
      <c r="E59" s="146" t="s">
        <v>156</v>
      </c>
      <c r="F59" s="33"/>
      <c r="G59" s="33"/>
      <c r="H59" s="42"/>
      <c r="I59" s="42"/>
      <c r="J59" s="48"/>
      <c r="K59" s="48"/>
      <c r="L59" s="115" t="s">
        <v>323</v>
      </c>
      <c r="M59" s="61">
        <f t="shared" si="5"/>
        <v>174.48</v>
      </c>
      <c r="N59" s="61">
        <f t="shared" si="6"/>
        <v>58.16</v>
      </c>
      <c r="O59" s="116">
        <v>52.27</v>
      </c>
      <c r="P59" s="62" t="s">
        <v>347</v>
      </c>
      <c r="Q59" s="50">
        <f t="shared" si="7"/>
        <v>111.93</v>
      </c>
      <c r="R59" s="69">
        <f t="shared" si="8"/>
        <v>55.965000000000003</v>
      </c>
      <c r="S59" s="75">
        <f t="shared" si="9"/>
        <v>166.39500000000001</v>
      </c>
      <c r="T59" s="2"/>
    </row>
    <row r="60" spans="1:20">
      <c r="A60" s="37">
        <v>42</v>
      </c>
      <c r="B60" s="136" t="s">
        <v>238</v>
      </c>
      <c r="C60" s="59" t="s">
        <v>19</v>
      </c>
      <c r="D60" s="148">
        <v>38751</v>
      </c>
      <c r="E60" s="146" t="s">
        <v>211</v>
      </c>
      <c r="F60" s="19"/>
      <c r="G60" s="19"/>
      <c r="H60" s="19"/>
      <c r="I60" s="19"/>
      <c r="J60" s="19"/>
      <c r="K60" s="19"/>
      <c r="L60" s="105" t="s">
        <v>239</v>
      </c>
      <c r="M60" s="61">
        <f t="shared" si="5"/>
        <v>204.4</v>
      </c>
      <c r="N60" s="61">
        <f t="shared" si="6"/>
        <v>68.132999999999996</v>
      </c>
      <c r="O60" s="162">
        <v>49.02</v>
      </c>
      <c r="P60" s="62" t="s">
        <v>240</v>
      </c>
      <c r="Q60" s="50">
        <f t="shared" si="7"/>
        <v>106.63</v>
      </c>
      <c r="R60" s="69">
        <f t="shared" si="8"/>
        <v>53.314999999999998</v>
      </c>
      <c r="S60" s="75">
        <f t="shared" si="9"/>
        <v>170.46799999999999</v>
      </c>
      <c r="T60" s="2"/>
    </row>
    <row r="61" spans="1:20">
      <c r="A61" s="37">
        <v>43</v>
      </c>
      <c r="B61" s="136" t="s">
        <v>232</v>
      </c>
      <c r="C61" s="59" t="s">
        <v>19</v>
      </c>
      <c r="D61" s="148">
        <v>38330</v>
      </c>
      <c r="E61" s="146" t="s">
        <v>211</v>
      </c>
      <c r="F61" s="19"/>
      <c r="G61" s="19"/>
      <c r="H61" s="19"/>
      <c r="I61" s="19"/>
      <c r="J61" s="19"/>
      <c r="K61" s="19"/>
      <c r="L61" s="105" t="s">
        <v>233</v>
      </c>
      <c r="M61" s="61">
        <f t="shared" si="5"/>
        <v>189.59</v>
      </c>
      <c r="N61" s="61">
        <f t="shared" si="6"/>
        <v>63.195999999999998</v>
      </c>
      <c r="O61" s="187">
        <v>55.55</v>
      </c>
      <c r="P61" s="62" t="s">
        <v>234</v>
      </c>
      <c r="Q61" s="50">
        <f t="shared" si="7"/>
        <v>115.9</v>
      </c>
      <c r="R61" s="69">
        <f t="shared" si="8"/>
        <v>57.95</v>
      </c>
      <c r="S61" s="75">
        <f t="shared" si="9"/>
        <v>176.696</v>
      </c>
      <c r="T61" s="2"/>
    </row>
    <row r="62" spans="1:20">
      <c r="O62" s="65"/>
      <c r="P62" s="63"/>
      <c r="Q62" s="63"/>
      <c r="R62" s="63"/>
      <c r="S62" s="64"/>
    </row>
    <row r="63" spans="1:20">
      <c r="O63" s="65"/>
      <c r="P63" s="63"/>
      <c r="Q63" s="63"/>
      <c r="R63" s="63"/>
      <c r="S63" s="64"/>
    </row>
    <row r="64" spans="1:20">
      <c r="O64" s="65"/>
      <c r="P64" s="63"/>
      <c r="Q64" s="63"/>
      <c r="R64" s="63"/>
      <c r="S64" s="64"/>
    </row>
    <row r="65" spans="15:19">
      <c r="O65" s="65"/>
      <c r="P65" s="63"/>
      <c r="Q65" s="63"/>
      <c r="R65" s="63"/>
      <c r="S65" s="64"/>
    </row>
    <row r="66" spans="15:19">
      <c r="O66" s="65"/>
      <c r="P66" s="63"/>
      <c r="Q66" s="63"/>
      <c r="R66" s="63"/>
      <c r="S66" s="64"/>
    </row>
    <row r="67" spans="15:19">
      <c r="O67" s="65"/>
      <c r="P67" s="63"/>
      <c r="Q67" s="63"/>
      <c r="R67" s="63"/>
      <c r="S67" s="64"/>
    </row>
    <row r="68" spans="15:19">
      <c r="O68" s="65"/>
      <c r="P68" s="63"/>
      <c r="Q68" s="63"/>
      <c r="R68" s="63"/>
      <c r="S68" s="64"/>
    </row>
    <row r="69" spans="15:19">
      <c r="O69" s="65"/>
      <c r="P69" s="63"/>
      <c r="Q69" s="63"/>
      <c r="R69" s="63"/>
      <c r="S69" s="64"/>
    </row>
    <row r="70" spans="15:19">
      <c r="O70" s="65"/>
      <c r="P70" s="63"/>
      <c r="Q70" s="63"/>
      <c r="R70" s="63"/>
      <c r="S70" s="64"/>
    </row>
    <row r="71" spans="15:19">
      <c r="O71" s="65"/>
      <c r="P71" s="63"/>
      <c r="Q71" s="63"/>
      <c r="R71" s="63"/>
      <c r="S71" s="64"/>
    </row>
    <row r="72" spans="15:19">
      <c r="O72" s="65"/>
      <c r="P72" s="63"/>
      <c r="Q72" s="63"/>
      <c r="R72" s="63"/>
      <c r="S72" s="64"/>
    </row>
    <row r="73" spans="15:19">
      <c r="O73" s="65"/>
      <c r="P73" s="63"/>
      <c r="Q73" s="63"/>
      <c r="R73" s="63"/>
      <c r="S73" s="64"/>
    </row>
    <row r="74" spans="15:19">
      <c r="O74" s="65"/>
      <c r="P74" s="63"/>
      <c r="Q74" s="63"/>
      <c r="R74" s="63"/>
      <c r="S74" s="64"/>
    </row>
    <row r="75" spans="15:19">
      <c r="O75" s="65"/>
      <c r="P75" s="63"/>
      <c r="Q75" s="63"/>
      <c r="R75" s="63"/>
      <c r="S75" s="64"/>
    </row>
    <row r="76" spans="15:19">
      <c r="O76" s="65"/>
      <c r="P76" s="63"/>
      <c r="Q76" s="63"/>
      <c r="R76" s="63"/>
      <c r="S76" s="64"/>
    </row>
    <row r="77" spans="15:19">
      <c r="O77" s="65"/>
      <c r="P77" s="63"/>
      <c r="Q77" s="63"/>
      <c r="R77" s="63"/>
      <c r="S77" s="64"/>
    </row>
    <row r="78" spans="15:19">
      <c r="O78" s="65"/>
      <c r="P78" s="63"/>
      <c r="Q78" s="63"/>
      <c r="R78" s="63"/>
      <c r="S78" s="64"/>
    </row>
    <row r="79" spans="15:19">
      <c r="O79" s="65"/>
      <c r="P79" s="63"/>
      <c r="Q79" s="63"/>
      <c r="R79" s="63"/>
      <c r="S79" s="64"/>
    </row>
    <row r="80" spans="15:19">
      <c r="O80" s="65"/>
      <c r="P80" s="63"/>
      <c r="Q80" s="63"/>
      <c r="R80" s="63"/>
      <c r="S80" s="64"/>
    </row>
    <row r="81" spans="15:19">
      <c r="O81" s="65"/>
      <c r="P81" s="63"/>
      <c r="Q81" s="63"/>
      <c r="R81" s="63"/>
      <c r="S81" s="64"/>
    </row>
    <row r="82" spans="15:19">
      <c r="O82" s="65"/>
      <c r="P82" s="63"/>
      <c r="Q82" s="63"/>
      <c r="R82" s="63"/>
      <c r="S82" s="64"/>
    </row>
    <row r="83" spans="15:19">
      <c r="O83" s="65"/>
      <c r="P83" s="63"/>
      <c r="Q83" s="63"/>
      <c r="R83" s="63"/>
      <c r="S83" s="64"/>
    </row>
    <row r="84" spans="15:19">
      <c r="O84" s="65"/>
      <c r="P84" s="63"/>
      <c r="Q84" s="63"/>
      <c r="R84" s="63"/>
      <c r="S84" s="64"/>
    </row>
    <row r="85" spans="15:19">
      <c r="O85" s="65"/>
      <c r="P85" s="63"/>
      <c r="Q85" s="63"/>
      <c r="R85" s="63"/>
      <c r="S85" s="64"/>
    </row>
    <row r="86" spans="15:19">
      <c r="O86" s="65"/>
      <c r="P86" s="63"/>
      <c r="Q86" s="63"/>
      <c r="R86" s="63"/>
      <c r="S86" s="64"/>
    </row>
    <row r="87" spans="15:19">
      <c r="O87" s="65"/>
      <c r="P87" s="63"/>
      <c r="Q87" s="63"/>
      <c r="R87" s="63"/>
      <c r="S87" s="64"/>
    </row>
    <row r="88" spans="15:19">
      <c r="O88" s="65"/>
      <c r="P88" s="63"/>
      <c r="Q88" s="63"/>
      <c r="R88" s="63"/>
      <c r="S88" s="64"/>
    </row>
    <row r="89" spans="15:19">
      <c r="O89" s="65"/>
      <c r="P89" s="63"/>
      <c r="Q89" s="63"/>
      <c r="R89" s="63"/>
      <c r="S89" s="64"/>
    </row>
    <row r="90" spans="15:19">
      <c r="O90" s="65"/>
      <c r="P90" s="63"/>
      <c r="Q90" s="63"/>
      <c r="R90" s="63"/>
      <c r="S90" s="64"/>
    </row>
    <row r="91" spans="15:19">
      <c r="O91" s="65"/>
      <c r="P91" s="63"/>
      <c r="Q91" s="63"/>
      <c r="R91" s="63"/>
      <c r="S91" s="64"/>
    </row>
    <row r="92" spans="15:19">
      <c r="O92" s="65"/>
      <c r="P92" s="63"/>
      <c r="Q92" s="63"/>
      <c r="R92" s="63"/>
      <c r="S92" s="64"/>
    </row>
    <row r="93" spans="15:19">
      <c r="O93" s="65"/>
      <c r="P93" s="63"/>
      <c r="Q93" s="63"/>
      <c r="R93" s="63"/>
      <c r="S93" s="64"/>
    </row>
    <row r="94" spans="15:19">
      <c r="O94" s="65"/>
      <c r="P94" s="63"/>
      <c r="Q94" s="63"/>
      <c r="R94" s="63"/>
      <c r="S94" s="64"/>
    </row>
  </sheetData>
  <autoFilter ref="A17:U61"/>
  <sortState ref="B8:S51">
    <sortCondition descending="1" ref="F8:F51"/>
    <sortCondition ref="G8:G51"/>
    <sortCondition ref="H8:H51"/>
    <sortCondition ref="I8:I51"/>
    <sortCondition ref="J8:J51"/>
    <sortCondition ref="K8:K51"/>
    <sortCondition ref="S8:S51"/>
  </sortState>
  <phoneticPr fontId="22" type="noConversion"/>
  <conditionalFormatting sqref="B33:B34">
    <cfRule type="duplicateValues" dxfId="4" priority="6"/>
  </conditionalFormatting>
  <conditionalFormatting sqref="B33:B34">
    <cfRule type="duplicateValues" dxfId="3" priority="7"/>
  </conditionalFormatting>
  <conditionalFormatting sqref="B33:B34">
    <cfRule type="duplicateValues" dxfId="2" priority="8"/>
  </conditionalFormatting>
  <conditionalFormatting sqref="B33:B34">
    <cfRule type="duplicateValues" dxfId="1" priority="9"/>
  </conditionalFormatting>
  <conditionalFormatting sqref="B33:B34">
    <cfRule type="duplicateValues" dxfId="0" priority="10"/>
  </conditionalFormatting>
  <pageMargins left="0.7" right="0.7" top="0.75" bottom="0.75" header="0.3" footer="0.3"/>
  <pageSetup paperSize="9" scale="46" orientation="landscape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Юноши - кандидаты ЕЮОФ </vt:lpstr>
      <vt:lpstr>Девушки - кандидаты ЕЮОФ</vt:lpstr>
      <vt:lpstr>'Девушки - кандидаты ЕЮОФ'!Область_печати</vt:lpstr>
      <vt:lpstr>'Юноши - кандидаты ЕЮОФ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2018-10-30T18:55:52Z</dcterms:created>
  <dcterms:modified xsi:type="dcterms:W3CDTF">2021-08-03T11:45:14Z</dcterms:modified>
</cp:coreProperties>
</file>