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activeTab="1"/>
  </bookViews>
  <sheets>
    <sheet name="Рейтинг_ЮНОШИ" sheetId="1" r:id="rId1"/>
    <sheet name="Рейтинг_ДЕВУШКИ" sheetId="3" r:id="rId2"/>
  </sheets>
  <calcPr calcId="152511"/>
</workbook>
</file>

<file path=xl/calcChain.xml><?xml version="1.0" encoding="utf-8"?>
<calcChain xmlns="http://schemas.openxmlformats.org/spreadsheetml/2006/main">
  <c r="J73" i="1" l="1"/>
  <c r="K73" i="1" s="1"/>
  <c r="G73" i="1"/>
  <c r="H73" i="1" s="1"/>
  <c r="J72" i="1"/>
  <c r="K72" i="1" s="1"/>
  <c r="G72" i="1"/>
  <c r="H72" i="1" s="1"/>
  <c r="J71" i="1"/>
  <c r="K71" i="1" s="1"/>
  <c r="G71" i="1"/>
  <c r="H71" i="1" s="1"/>
  <c r="J70" i="1"/>
  <c r="K70" i="1" s="1"/>
  <c r="G70" i="1"/>
  <c r="H70" i="1" s="1"/>
  <c r="J69" i="1"/>
  <c r="K69" i="1" s="1"/>
  <c r="G69" i="1"/>
  <c r="H69" i="1" s="1"/>
  <c r="J68" i="1"/>
  <c r="K68" i="1" s="1"/>
  <c r="H68" i="1"/>
  <c r="M68" i="1" s="1"/>
  <c r="G68" i="1"/>
  <c r="K67" i="1"/>
  <c r="H67" i="1"/>
  <c r="K66" i="1"/>
  <c r="H66" i="1"/>
  <c r="J65" i="1"/>
  <c r="K65" i="1" s="1"/>
  <c r="G65" i="1"/>
  <c r="H65" i="1" s="1"/>
  <c r="J64" i="1"/>
  <c r="K64" i="1" s="1"/>
  <c r="G64" i="1"/>
  <c r="H64" i="1" s="1"/>
  <c r="J63" i="1"/>
  <c r="K63" i="1" s="1"/>
  <c r="G63" i="1"/>
  <c r="H63" i="1" s="1"/>
  <c r="J62" i="1"/>
  <c r="K62" i="1" s="1"/>
  <c r="G62" i="1"/>
  <c r="H62" i="1" s="1"/>
  <c r="J61" i="1"/>
  <c r="K61" i="1" s="1"/>
  <c r="G61" i="1"/>
  <c r="H61" i="1" s="1"/>
  <c r="J60" i="1"/>
  <c r="K60" i="1" s="1"/>
  <c r="G60" i="1"/>
  <c r="H60" i="1" s="1"/>
  <c r="J59" i="1"/>
  <c r="K59" i="1" s="1"/>
  <c r="G59" i="1"/>
  <c r="H59" i="1" s="1"/>
  <c r="J58" i="1"/>
  <c r="K58" i="1" s="1"/>
  <c r="G58" i="1"/>
  <c r="H58" i="1" s="1"/>
  <c r="J57" i="1"/>
  <c r="K57" i="1" s="1"/>
  <c r="G57" i="1"/>
  <c r="H57" i="1" s="1"/>
  <c r="J56" i="1"/>
  <c r="K56" i="1" s="1"/>
  <c r="G56" i="1"/>
  <c r="H56" i="1" s="1"/>
  <c r="J55" i="1"/>
  <c r="K55" i="1" s="1"/>
  <c r="G55" i="1"/>
  <c r="H55" i="1" s="1"/>
  <c r="J54" i="1"/>
  <c r="K54" i="1" s="1"/>
  <c r="G54" i="1"/>
  <c r="H54" i="1" s="1"/>
  <c r="J53" i="1"/>
  <c r="K53" i="1" s="1"/>
  <c r="G53" i="1"/>
  <c r="H53" i="1" s="1"/>
  <c r="J52" i="1"/>
  <c r="K52" i="1" s="1"/>
  <c r="H52" i="1"/>
  <c r="G52" i="1"/>
  <c r="J51" i="1"/>
  <c r="K51" i="1" s="1"/>
  <c r="G51" i="1"/>
  <c r="H51" i="1" s="1"/>
  <c r="K50" i="1"/>
  <c r="H50" i="1"/>
  <c r="J49" i="1"/>
  <c r="K49" i="1" s="1"/>
  <c r="G49" i="1"/>
  <c r="H49" i="1" s="1"/>
  <c r="K48" i="1"/>
  <c r="M48" i="1" s="1"/>
  <c r="H48" i="1"/>
  <c r="J47" i="1"/>
  <c r="K47" i="1" s="1"/>
  <c r="G47" i="1"/>
  <c r="H47" i="1" s="1"/>
  <c r="J46" i="1"/>
  <c r="K46" i="1" s="1"/>
  <c r="G46" i="1"/>
  <c r="H46" i="1" s="1"/>
  <c r="J45" i="1"/>
  <c r="K45" i="1" s="1"/>
  <c r="G45" i="1"/>
  <c r="H45" i="1" s="1"/>
  <c r="J44" i="1"/>
  <c r="K44" i="1" s="1"/>
  <c r="G44" i="1"/>
  <c r="H44" i="1" s="1"/>
  <c r="J43" i="1"/>
  <c r="K43" i="1" s="1"/>
  <c r="G43" i="1"/>
  <c r="H43" i="1" s="1"/>
  <c r="K42" i="1"/>
  <c r="H42" i="1"/>
  <c r="K41" i="1"/>
  <c r="H41" i="1"/>
  <c r="J40" i="1"/>
  <c r="K40" i="1" s="1"/>
  <c r="H40" i="1"/>
  <c r="G40" i="1"/>
  <c r="J39" i="1"/>
  <c r="K39" i="1" s="1"/>
  <c r="G39" i="1"/>
  <c r="H39" i="1" s="1"/>
  <c r="M39" i="1" s="1"/>
  <c r="J38" i="1"/>
  <c r="K38" i="1" s="1"/>
  <c r="G38" i="1"/>
  <c r="H38" i="1" s="1"/>
  <c r="J37" i="1"/>
  <c r="K37" i="1" s="1"/>
  <c r="G37" i="1"/>
  <c r="H37" i="1" s="1"/>
  <c r="J36" i="1"/>
  <c r="K36" i="1" s="1"/>
  <c r="G36" i="1"/>
  <c r="H36" i="1" s="1"/>
  <c r="J35" i="1"/>
  <c r="K35" i="1" s="1"/>
  <c r="G35" i="1"/>
  <c r="H35" i="1" s="1"/>
  <c r="K34" i="1"/>
  <c r="J34" i="1"/>
  <c r="G34" i="1"/>
  <c r="H34" i="1" s="1"/>
  <c r="J33" i="1"/>
  <c r="K33" i="1" s="1"/>
  <c r="G33" i="1"/>
  <c r="H33" i="1" s="1"/>
  <c r="M33" i="1" s="1"/>
  <c r="J32" i="1"/>
  <c r="K32" i="1" s="1"/>
  <c r="G32" i="1"/>
  <c r="H32" i="1" s="1"/>
  <c r="M32" i="1" s="1"/>
  <c r="J31" i="1"/>
  <c r="K31" i="1" s="1"/>
  <c r="G31" i="1"/>
  <c r="H31" i="1" s="1"/>
  <c r="J30" i="1"/>
  <c r="K30" i="1" s="1"/>
  <c r="G30" i="1"/>
  <c r="H30" i="1" s="1"/>
  <c r="J29" i="1"/>
  <c r="K29" i="1" s="1"/>
  <c r="G29" i="1"/>
  <c r="H29" i="1" s="1"/>
  <c r="J28" i="1"/>
  <c r="K28" i="1" s="1"/>
  <c r="G28" i="1"/>
  <c r="H28" i="1" s="1"/>
  <c r="J27" i="1"/>
  <c r="K27" i="1" s="1"/>
  <c r="G27" i="1"/>
  <c r="H27" i="1" s="1"/>
  <c r="J26" i="1"/>
  <c r="K26" i="1" s="1"/>
  <c r="G26" i="1"/>
  <c r="H26" i="1" s="1"/>
  <c r="J25" i="1"/>
  <c r="K25" i="1" s="1"/>
  <c r="G25" i="1"/>
  <c r="H25" i="1" s="1"/>
  <c r="J24" i="1"/>
  <c r="K24" i="1" s="1"/>
  <c r="G24" i="1"/>
  <c r="H24" i="1" s="1"/>
  <c r="M24" i="1" s="1"/>
  <c r="J23" i="1"/>
  <c r="K23" i="1" s="1"/>
  <c r="G23" i="1"/>
  <c r="H23" i="1" s="1"/>
  <c r="J22" i="1"/>
  <c r="K22" i="1" s="1"/>
  <c r="G22" i="1"/>
  <c r="H22" i="1" s="1"/>
  <c r="J21" i="1"/>
  <c r="K21" i="1" s="1"/>
  <c r="G21" i="1"/>
  <c r="H21" i="1" s="1"/>
  <c r="J20" i="1"/>
  <c r="K20" i="1" s="1"/>
  <c r="G20" i="1"/>
  <c r="H20" i="1" s="1"/>
  <c r="M20" i="1" s="1"/>
  <c r="J19" i="1"/>
  <c r="K19" i="1" s="1"/>
  <c r="G19" i="1"/>
  <c r="H19" i="1" s="1"/>
  <c r="J18" i="1"/>
  <c r="K18" i="1" s="1"/>
  <c r="G18" i="1"/>
  <c r="H18" i="1" s="1"/>
  <c r="J17" i="1"/>
  <c r="K17" i="1" s="1"/>
  <c r="G17" i="1"/>
  <c r="H17" i="1" s="1"/>
  <c r="J16" i="1"/>
  <c r="K16" i="1" s="1"/>
  <c r="G16" i="1"/>
  <c r="H16" i="1" s="1"/>
  <c r="M16" i="1" s="1"/>
  <c r="J15" i="1"/>
  <c r="K15" i="1" s="1"/>
  <c r="G15" i="1"/>
  <c r="H15" i="1" s="1"/>
  <c r="M15" i="1" s="1"/>
  <c r="J14" i="1"/>
  <c r="K14" i="1" s="1"/>
  <c r="G14" i="1"/>
  <c r="H14" i="1" s="1"/>
  <c r="J13" i="1"/>
  <c r="K13" i="1" s="1"/>
  <c r="G13" i="1"/>
  <c r="H13" i="1" s="1"/>
  <c r="J12" i="1"/>
  <c r="K12" i="1" s="1"/>
  <c r="G12" i="1"/>
  <c r="H12" i="1" s="1"/>
  <c r="M12" i="1" s="1"/>
  <c r="J11" i="1"/>
  <c r="K11" i="1" s="1"/>
  <c r="G11" i="1"/>
  <c r="H11" i="1" s="1"/>
  <c r="J10" i="1"/>
  <c r="K10" i="1" s="1"/>
  <c r="G10" i="1"/>
  <c r="H10" i="1" s="1"/>
  <c r="J9" i="1"/>
  <c r="K9" i="1" s="1"/>
  <c r="G9" i="1"/>
  <c r="H9" i="1" s="1"/>
  <c r="J8" i="1"/>
  <c r="K8" i="1" s="1"/>
  <c r="G8" i="1"/>
  <c r="H8" i="1" s="1"/>
  <c r="M8" i="1" s="1"/>
  <c r="J7" i="1"/>
  <c r="K7" i="1" s="1"/>
  <c r="G7" i="1"/>
  <c r="H7" i="1" s="1"/>
  <c r="M7" i="1" s="1"/>
  <c r="G7" i="3"/>
  <c r="H7" i="3" s="1"/>
  <c r="M7" i="3" s="1"/>
  <c r="J7" i="3"/>
  <c r="K7" i="3"/>
  <c r="G8" i="3"/>
  <c r="H8" i="3" s="1"/>
  <c r="J8" i="3"/>
  <c r="K8" i="3" s="1"/>
  <c r="G9" i="3"/>
  <c r="H9" i="3" s="1"/>
  <c r="M9" i="3" s="1"/>
  <c r="J9" i="3"/>
  <c r="K9" i="3"/>
  <c r="G10" i="3"/>
  <c r="H10" i="3" s="1"/>
  <c r="J10" i="3"/>
  <c r="K10" i="3" s="1"/>
  <c r="G11" i="3"/>
  <c r="H11" i="3" s="1"/>
  <c r="J11" i="3"/>
  <c r="K11" i="3" s="1"/>
  <c r="G12" i="3"/>
  <c r="H12" i="3" s="1"/>
  <c r="J12" i="3"/>
  <c r="K12" i="3" s="1"/>
  <c r="G13" i="3"/>
  <c r="H13" i="3" s="1"/>
  <c r="J13" i="3"/>
  <c r="K13" i="3" s="1"/>
  <c r="G14" i="3"/>
  <c r="H14" i="3" s="1"/>
  <c r="J14" i="3"/>
  <c r="K14" i="3" s="1"/>
  <c r="G15" i="3"/>
  <c r="H15" i="3"/>
  <c r="J15" i="3"/>
  <c r="K15" i="3" s="1"/>
  <c r="G16" i="3"/>
  <c r="H16" i="3" s="1"/>
  <c r="J16" i="3"/>
  <c r="K16" i="3" s="1"/>
  <c r="G17" i="3"/>
  <c r="H17" i="3"/>
  <c r="M17" i="3" s="1"/>
  <c r="J17" i="3"/>
  <c r="K17" i="3" s="1"/>
  <c r="G18" i="3"/>
  <c r="H18" i="3" s="1"/>
  <c r="M18" i="3" s="1"/>
  <c r="J18" i="3"/>
  <c r="K18" i="3" s="1"/>
  <c r="G19" i="3"/>
  <c r="H19" i="3" s="1"/>
  <c r="J19" i="3"/>
  <c r="K19" i="3" s="1"/>
  <c r="G20" i="3"/>
  <c r="H20" i="3" s="1"/>
  <c r="J20" i="3"/>
  <c r="K20" i="3" s="1"/>
  <c r="G21" i="3"/>
  <c r="H21" i="3" s="1"/>
  <c r="J21" i="3"/>
  <c r="K21" i="3" s="1"/>
  <c r="G22" i="3"/>
  <c r="H22" i="3" s="1"/>
  <c r="J22" i="3"/>
  <c r="K22" i="3" s="1"/>
  <c r="G23" i="3"/>
  <c r="H23" i="3"/>
  <c r="J23" i="3"/>
  <c r="K23" i="3" s="1"/>
  <c r="G24" i="3"/>
  <c r="H24" i="3" s="1"/>
  <c r="M24" i="3" s="1"/>
  <c r="J24" i="3"/>
  <c r="K24" i="3" s="1"/>
  <c r="G25" i="3"/>
  <c r="H25" i="3"/>
  <c r="J25" i="3"/>
  <c r="K25" i="3" s="1"/>
  <c r="H26" i="3"/>
  <c r="M26" i="3" s="1"/>
  <c r="K26" i="3"/>
  <c r="G27" i="3"/>
  <c r="H27" i="3"/>
  <c r="J27" i="3"/>
  <c r="K27" i="3" s="1"/>
  <c r="M27" i="3" s="1"/>
  <c r="H28" i="3"/>
  <c r="M28" i="3" s="1"/>
  <c r="K28" i="3"/>
  <c r="G29" i="3"/>
  <c r="H29" i="3" s="1"/>
  <c r="J29" i="3"/>
  <c r="K29" i="3" s="1"/>
  <c r="G30" i="3"/>
  <c r="H30" i="3" s="1"/>
  <c r="J30" i="3"/>
  <c r="K30" i="3" s="1"/>
  <c r="G31" i="3"/>
  <c r="H31" i="3" s="1"/>
  <c r="J31" i="3"/>
  <c r="K31" i="3" s="1"/>
  <c r="G32" i="3"/>
  <c r="H32" i="3" s="1"/>
  <c r="J32" i="3"/>
  <c r="K32" i="3" s="1"/>
  <c r="G33" i="3"/>
  <c r="H33" i="3" s="1"/>
  <c r="J33" i="3"/>
  <c r="K33" i="3"/>
  <c r="G34" i="3"/>
  <c r="H34" i="3" s="1"/>
  <c r="J34" i="3"/>
  <c r="K34" i="3" s="1"/>
  <c r="G35" i="3"/>
  <c r="H35" i="3"/>
  <c r="J35" i="3"/>
  <c r="K35" i="3"/>
  <c r="G36" i="3"/>
  <c r="H36" i="3" s="1"/>
  <c r="M36" i="3" s="1"/>
  <c r="J36" i="3"/>
  <c r="K36" i="3" s="1"/>
  <c r="G37" i="3"/>
  <c r="H37" i="3" s="1"/>
  <c r="J37" i="3"/>
  <c r="K37" i="3" s="1"/>
  <c r="G38" i="3"/>
  <c r="H38" i="3" s="1"/>
  <c r="J38" i="3"/>
  <c r="K38" i="3" s="1"/>
  <c r="G39" i="3"/>
  <c r="H39" i="3" s="1"/>
  <c r="J39" i="3"/>
  <c r="K39" i="3" s="1"/>
  <c r="H40" i="3"/>
  <c r="M40" i="3" s="1"/>
  <c r="K40" i="3"/>
  <c r="H41" i="3"/>
  <c r="K41" i="3"/>
  <c r="M41" i="3"/>
  <c r="G42" i="3"/>
  <c r="H42" i="3" s="1"/>
  <c r="J42" i="3"/>
  <c r="K42" i="3" s="1"/>
  <c r="G43" i="3"/>
  <c r="H43" i="3" s="1"/>
  <c r="M43" i="3" s="1"/>
  <c r="J43" i="3"/>
  <c r="K43" i="3" s="1"/>
  <c r="G44" i="3"/>
  <c r="H44" i="3" s="1"/>
  <c r="J44" i="3"/>
  <c r="K44" i="3" s="1"/>
  <c r="G45" i="3"/>
  <c r="H45" i="3" s="1"/>
  <c r="J45" i="3"/>
  <c r="K45" i="3"/>
  <c r="G46" i="3"/>
  <c r="H46" i="3" s="1"/>
  <c r="J46" i="3"/>
  <c r="K46" i="3" s="1"/>
  <c r="G47" i="3"/>
  <c r="H47" i="3" s="1"/>
  <c r="M47" i="3" s="1"/>
  <c r="J47" i="3"/>
  <c r="K47" i="3"/>
  <c r="G48" i="3"/>
  <c r="H48" i="3" s="1"/>
  <c r="J48" i="3"/>
  <c r="K48" i="3" s="1"/>
  <c r="G49" i="3"/>
  <c r="H49" i="3" s="1"/>
  <c r="J49" i="3"/>
  <c r="K49" i="3" s="1"/>
  <c r="G50" i="3"/>
  <c r="H50" i="3" s="1"/>
  <c r="J50" i="3"/>
  <c r="K50" i="3" s="1"/>
  <c r="G51" i="3"/>
  <c r="H51" i="3" s="1"/>
  <c r="J51" i="3"/>
  <c r="K51" i="3" s="1"/>
  <c r="G52" i="3"/>
  <c r="H52" i="3" s="1"/>
  <c r="M52" i="3" s="1"/>
  <c r="J52" i="3"/>
  <c r="K52" i="3" s="1"/>
  <c r="M13" i="1" l="1"/>
  <c r="M21" i="1"/>
  <c r="M36" i="1"/>
  <c r="M50" i="1"/>
  <c r="M46" i="1"/>
  <c r="M14" i="1"/>
  <c r="M22" i="1"/>
  <c r="M61" i="1"/>
  <c r="M65" i="1"/>
  <c r="M19" i="1"/>
  <c r="M27" i="1"/>
  <c r="M45" i="1"/>
  <c r="M59" i="1"/>
  <c r="M28" i="1"/>
  <c r="M49" i="1"/>
  <c r="M56" i="1"/>
  <c r="M16" i="3"/>
  <c r="M8" i="3"/>
  <c r="M25" i="3"/>
  <c r="M46" i="3"/>
  <c r="M21" i="3"/>
  <c r="M23" i="3"/>
  <c r="M50" i="3"/>
  <c r="M49" i="3"/>
  <c r="M37" i="3"/>
  <c r="M33" i="3"/>
  <c r="M34" i="3"/>
  <c r="M29" i="3"/>
  <c r="M20" i="3"/>
  <c r="M35" i="3"/>
  <c r="M13" i="3"/>
  <c r="M38" i="3"/>
  <c r="M15" i="3"/>
  <c r="M22" i="3"/>
  <c r="M45" i="3"/>
  <c r="M14" i="3"/>
  <c r="M30" i="1"/>
  <c r="M38" i="1"/>
  <c r="M9" i="1"/>
  <c r="M18" i="1"/>
  <c r="M41" i="1"/>
  <c r="M58" i="1"/>
  <c r="M52" i="1"/>
  <c r="M55" i="1"/>
  <c r="M64" i="1"/>
  <c r="M71" i="1"/>
  <c r="M25" i="1"/>
  <c r="M34" i="1"/>
  <c r="M43" i="1"/>
  <c r="M69" i="1"/>
  <c r="M10" i="1"/>
  <c r="M53" i="1"/>
  <c r="M66" i="1"/>
  <c r="M42" i="1"/>
  <c r="M62" i="1"/>
  <c r="M17" i="1"/>
  <c r="M26" i="1"/>
  <c r="M40" i="1"/>
  <c r="M47" i="1"/>
  <c r="M51" i="1"/>
  <c r="M54" i="1"/>
  <c r="M57" i="1"/>
  <c r="M60" i="1"/>
  <c r="M63" i="1"/>
  <c r="M70" i="1"/>
  <c r="M73" i="1"/>
  <c r="M67" i="1"/>
  <c r="M72" i="1"/>
  <c r="M11" i="1"/>
  <c r="M31" i="1"/>
  <c r="M37" i="1"/>
  <c r="M23" i="1"/>
  <c r="M29" i="1"/>
  <c r="M35" i="1"/>
  <c r="M44" i="1"/>
  <c r="M12" i="3"/>
  <c r="M44" i="3"/>
  <c r="M32" i="3"/>
  <c r="M11" i="3"/>
  <c r="M31" i="3"/>
  <c r="M42" i="3"/>
  <c r="M48" i="3"/>
  <c r="M10" i="3"/>
  <c r="M51" i="3"/>
  <c r="M39" i="3"/>
  <c r="M30" i="3"/>
  <c r="M19" i="3"/>
</calcChain>
</file>

<file path=xl/sharedStrings.xml><?xml version="1.0" encoding="utf-8"?>
<sst xmlns="http://schemas.openxmlformats.org/spreadsheetml/2006/main" count="422" uniqueCount="181">
  <si>
    <t>Пол</t>
  </si>
  <si>
    <t>Рейтинг спортсменов 14 - 16 лет (01.07.2004 — 30.06.2006) для включения
в Списки кандидатов олимпийской команды для участия в ХV Европейском юношеском Олимпийском зимнем фестивале*</t>
  </si>
  <si>
    <t xml:space="preserve"> - спортсмены, которые будут включены в Список при соблюдении иных условий и требований</t>
  </si>
  <si>
    <t>Дистанции</t>
  </si>
  <si>
    <t>№ п.п.</t>
  </si>
  <si>
    <t>Фамилия Имя</t>
  </si>
  <si>
    <t>Дата</t>
  </si>
  <si>
    <t>Субъект РФ</t>
  </si>
  <si>
    <t>1500 метров</t>
  </si>
  <si>
    <t>1000 метров</t>
  </si>
  <si>
    <t>500 метров</t>
  </si>
  <si>
    <t>Сумма очков</t>
  </si>
  <si>
    <t>рождения</t>
  </si>
  <si>
    <t>М/Ж</t>
  </si>
  <si>
    <t>время</t>
  </si>
  <si>
    <t>сек</t>
  </si>
  <si>
    <t>сек/3= очки</t>
  </si>
  <si>
    <t>сек/2=очки</t>
  </si>
  <si>
    <t>время=очки</t>
  </si>
  <si>
    <t>1500+1000+500</t>
  </si>
  <si>
    <t>Краснокутская Дарья Сергеевна</t>
  </si>
  <si>
    <t xml:space="preserve"> 02.07.2004</t>
  </si>
  <si>
    <t>Ж</t>
  </si>
  <si>
    <t>Московская область</t>
  </si>
  <si>
    <t>Попкова Арина</t>
  </si>
  <si>
    <t>Санкт-Петербург</t>
  </si>
  <si>
    <t>Микрюкова Анна Андреевна</t>
  </si>
  <si>
    <t>Москва</t>
  </si>
  <si>
    <t>Щербакова Майя Викторовна</t>
  </si>
  <si>
    <t>Бахия Арина</t>
  </si>
  <si>
    <t>Легкова Александра Сергеевна</t>
  </si>
  <si>
    <t>Труханова Мария Андреевна</t>
  </si>
  <si>
    <t>Челябинская область</t>
  </si>
  <si>
    <t>Королькова Валерия</t>
  </si>
  <si>
    <t>Ярославская область</t>
  </si>
  <si>
    <t>Краснокутская Анастасия Сергеевна</t>
  </si>
  <si>
    <t>Елизарова Анастасия</t>
  </si>
  <si>
    <t>Республика Мордовия</t>
  </si>
  <si>
    <t>Пономаренко Вероника</t>
  </si>
  <si>
    <t>Свердловская область</t>
  </si>
  <si>
    <t>Новикова Анна Ильинична</t>
  </si>
  <si>
    <t>Овчинникова Анна</t>
  </si>
  <si>
    <t>Конюхова Кристина Сергеевна</t>
  </si>
  <si>
    <t>Тверская область</t>
  </si>
  <si>
    <t>Ермишина Мария Михайловна</t>
  </si>
  <si>
    <t>Коротких Ульяна Ильинична</t>
  </si>
  <si>
    <t>Чумбаева Виктория</t>
  </si>
  <si>
    <t>Честненкова Ксения Ильинична</t>
  </si>
  <si>
    <t>Полошевец Анфиса Владимировна</t>
  </si>
  <si>
    <t>Боброва Эвелина</t>
  </si>
  <si>
    <t>31.07.2005 г.</t>
  </si>
  <si>
    <t>ЯНАО</t>
  </si>
  <si>
    <t>2.41.370</t>
  </si>
  <si>
    <t>1.40.748</t>
  </si>
  <si>
    <t>Мищенко Илона</t>
  </si>
  <si>
    <t>Нуждина Яна Денисовна</t>
  </si>
  <si>
    <t>Омская область</t>
  </si>
  <si>
    <t>2.42,24</t>
  </si>
  <si>
    <t>1.44,000</t>
  </si>
  <si>
    <t>Ажиханова Екатерина</t>
  </si>
  <si>
    <t>Евтюхова Виктория</t>
  </si>
  <si>
    <t xml:space="preserve">Рудь Яна </t>
  </si>
  <si>
    <t>Приморский край</t>
  </si>
  <si>
    <t>Коняшова Милана</t>
  </si>
  <si>
    <t>Смоленская область</t>
  </si>
  <si>
    <t>Олейникова Мария</t>
  </si>
  <si>
    <t>Агеева Мария</t>
  </si>
  <si>
    <t>Винокурова Анастасия</t>
  </si>
  <si>
    <t>Кочина Ольга</t>
  </si>
  <si>
    <t>Кузнецова Кристина Алексеевна</t>
  </si>
  <si>
    <t>Калининградская область</t>
  </si>
  <si>
    <t>Беспамятнова Анастасия Романовна</t>
  </si>
  <si>
    <t xml:space="preserve">Литвиненко Антонина </t>
  </si>
  <si>
    <t>Лоч Ангелина</t>
  </si>
  <si>
    <t>2.44,000</t>
  </si>
  <si>
    <t>1.46,100</t>
  </si>
  <si>
    <t>Карпенко Анастасия Романовна</t>
  </si>
  <si>
    <t>2.47,90</t>
  </si>
  <si>
    <t>1.44,920</t>
  </si>
  <si>
    <t>Морозова Алёна Евгеневна</t>
  </si>
  <si>
    <t>Королева Ксения</t>
  </si>
  <si>
    <t>Козлова Полина Андреевна</t>
  </si>
  <si>
    <t>Тимченкова Алина</t>
  </si>
  <si>
    <t>Малова Яна</t>
  </si>
  <si>
    <t>Пащенко Софья</t>
  </si>
  <si>
    <t>Габдрахманова Карина</t>
  </si>
  <si>
    <t>Комкина Анастасия</t>
  </si>
  <si>
    <t>Шаранова Анастасия</t>
  </si>
  <si>
    <t>Подсеваткина Ангелина</t>
  </si>
  <si>
    <t>Косолапова Каролина</t>
  </si>
  <si>
    <t>*Примечание:</t>
  </si>
  <si>
    <t>1. К участию во Всероссийских спортивных соревнованиях по конькобежному спорту "Надежды России" (дисциплина шорт-трек) - Отборочные соревнования</t>
  </si>
  <si>
    <t>будут допущены спортсмены только из числа включенных в Список Олимпийской комитета России и в Специальную олимпийскую аккредитационную систему" (SOAS).</t>
  </si>
  <si>
    <t xml:space="preserve">2. Рейтинг составлен по сумме очков в соответсвии с лучшим временем на каждой дистанции в сезоне 2019 - 2020 гг., показанным на официальных соревнованиях). </t>
  </si>
  <si>
    <t xml:space="preserve">   Принимая во внимание, что в состав команды могут быть включены спортсмены14 - 16 лет (спорстмены старшего и среднего возраста) - время приведено к 500 м (как в конькобежном спорте).</t>
  </si>
  <si>
    <t>3. Квоты ТК СКР по шорт-треку на включение в настоящий Рейтинг отсутствуют.</t>
  </si>
  <si>
    <t>4. В случае обнаружения технической ошибки при подсчете очков, изменения могут быть внесены в настоящий Рейтинг не позднее 15 августа 2020 года.</t>
  </si>
  <si>
    <t>Орс Денис Бюнйаминович</t>
  </si>
  <si>
    <t>М</t>
  </si>
  <si>
    <t>Гусев Илья Витальевич</t>
  </si>
  <si>
    <t>Кобызев Валентин</t>
  </si>
  <si>
    <t>Котмаков Петр Петрович</t>
  </si>
  <si>
    <t>Шевелев Максим</t>
  </si>
  <si>
    <t>Посашков Иван</t>
  </si>
  <si>
    <t>Маторин Денис Владимирович</t>
  </si>
  <si>
    <t>Шайнуров Тагир Ильдарович</t>
  </si>
  <si>
    <t>Республика Башкортостан</t>
  </si>
  <si>
    <t>Саяпин Роман</t>
  </si>
  <si>
    <t>Ростовцев Владислав Викторович</t>
  </si>
  <si>
    <t>Дергунов Денис Иванович</t>
  </si>
  <si>
    <t>Федосенко Роман Евгеньевич</t>
  </si>
  <si>
    <t>Скуратов Илья</t>
  </si>
  <si>
    <t>Васильев Илья</t>
  </si>
  <si>
    <t>Фундорко Иван Александрович</t>
  </si>
  <si>
    <t>Клюшников Максим</t>
  </si>
  <si>
    <t>Варегин Александр</t>
  </si>
  <si>
    <t>Снетков Артем</t>
  </si>
  <si>
    <t>Головнев Борис</t>
  </si>
  <si>
    <t>Богданов Елисей Алексеевич</t>
  </si>
  <si>
    <t xml:space="preserve">Маркиданов Артем </t>
  </si>
  <si>
    <t>Толпыго Илья Александрович</t>
  </si>
  <si>
    <t>Плявин Кирилл Александрович</t>
  </si>
  <si>
    <t>Фатеев Александр Александрович</t>
  </si>
  <si>
    <t>Моторин Егор Ильич</t>
  </si>
  <si>
    <t>Карпов Виталий Денисович</t>
  </si>
  <si>
    <t>Янгаев Руслан</t>
  </si>
  <si>
    <t>Чистяков Сергей</t>
  </si>
  <si>
    <t>Пономаренко Владимир</t>
  </si>
  <si>
    <t>Батурин Владислав Сергеевич</t>
  </si>
  <si>
    <t>Максимов Степан</t>
  </si>
  <si>
    <t>Крылов Прохор Сергеевич</t>
  </si>
  <si>
    <t xml:space="preserve">Константинов Даниил </t>
  </si>
  <si>
    <t>Волков Владислав Андреевич</t>
  </si>
  <si>
    <t>Закоурцев Сергей</t>
  </si>
  <si>
    <t>11.02.2005 г.</t>
  </si>
  <si>
    <t>2.33,482</t>
  </si>
  <si>
    <t>1.35.530</t>
  </si>
  <si>
    <t>Телятников Никита Сергеевич</t>
  </si>
  <si>
    <t>2.35,100</t>
  </si>
  <si>
    <t>1.35,25</t>
  </si>
  <si>
    <t xml:space="preserve">Сидоренков Никита </t>
  </si>
  <si>
    <t>Ильин Александр</t>
  </si>
  <si>
    <t xml:space="preserve">Саболдашев Илларион </t>
  </si>
  <si>
    <t>Бадогин Глеб Андреевич</t>
  </si>
  <si>
    <t>Кудрявцев Глеб</t>
  </si>
  <si>
    <t>Торобеков Адилет</t>
  </si>
  <si>
    <t>20.07.2004 г.</t>
  </si>
  <si>
    <t>2.34,450</t>
  </si>
  <si>
    <t>1.38.062</t>
  </si>
  <si>
    <t>Ведеров Матвей Дмитриевич</t>
  </si>
  <si>
    <t>Бухарев Дмитрий</t>
  </si>
  <si>
    <t xml:space="preserve">Бодряга Иван </t>
  </si>
  <si>
    <t>Кондратьев Илья</t>
  </si>
  <si>
    <t>Фокин Артем</t>
  </si>
  <si>
    <t>Рохлин Никита</t>
  </si>
  <si>
    <t>Чудаев Максим</t>
  </si>
  <si>
    <t>Колосов Иван</t>
  </si>
  <si>
    <t xml:space="preserve">Лагодный Владимир </t>
  </si>
  <si>
    <t xml:space="preserve">Черняк Владислав </t>
  </si>
  <si>
    <t>Ушаков Даниил Станиславович</t>
  </si>
  <si>
    <t>Николаев Александр</t>
  </si>
  <si>
    <t>Ширшиков Андрей</t>
  </si>
  <si>
    <t>Штыров Даниил</t>
  </si>
  <si>
    <t>Ковжаров Никита</t>
  </si>
  <si>
    <t xml:space="preserve">Коршаков Дмитрий </t>
  </si>
  <si>
    <t>Быховцев Илья Игоревич</t>
  </si>
  <si>
    <t>2.45,720</t>
  </si>
  <si>
    <t>1.48,21</t>
  </si>
  <si>
    <t>Бахтин Максим Сергеевич</t>
  </si>
  <si>
    <t>2.42,890</t>
  </si>
  <si>
    <t>1.47,83</t>
  </si>
  <si>
    <t>Абрамов Данил Александрович</t>
  </si>
  <si>
    <t xml:space="preserve">Шерченков Максим </t>
  </si>
  <si>
    <t>Диткин Илья</t>
  </si>
  <si>
    <t>Шамонин Иван</t>
  </si>
  <si>
    <t>Люшнин Даниил</t>
  </si>
  <si>
    <t>Киреев Роман</t>
  </si>
  <si>
    <t> Самарин Даниил</t>
  </si>
  <si>
    <t>2.35,500</t>
  </si>
  <si>
    <t>1.40,400</t>
  </si>
  <si>
    <t xml:space="preserve">Рейтинг спортсменов 14 - 16 лет (01.07.2004 — 30.06.2006) для включения
в Списки кандидатов олимпийской команды для участия в ХV Европейском юношеском Олимпийском зимнем фестивале*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</si>
</sst>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ss.000"/>
    <numFmt numFmtId="165" formatCode="0.00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2"/>
      <charset val="204"/>
    </font>
    <font>
      <sz val="12"/>
      <color rgb="FF0070C0"/>
      <name val="Times New Roman"/>
      <family val="1"/>
      <charset val="204"/>
    </font>
    <font>
      <sz val="10"/>
      <name val="Arial"/>
      <family val="2"/>
      <charset val="204"/>
    </font>
    <font>
      <sz val="11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2"/>
      <charset val="204"/>
    </font>
    <font>
      <sz val="14"/>
      <color rgb="FF000000"/>
      <name val="Arial"/>
      <family val="2"/>
      <charset val="204"/>
    </font>
    <font>
      <sz val="12"/>
      <color rgb="FF0070C0"/>
      <name val="Times New Roman"/>
      <family val="2"/>
      <charset val="204"/>
    </font>
    <font>
      <sz val="12"/>
      <color rgb="FF0070C0"/>
      <name val="Arial"/>
      <family val="2"/>
      <charset val="204"/>
    </font>
    <font>
      <sz val="11"/>
      <color rgb="FF0070C0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1"/>
      <color rgb="FFFF0000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39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2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5" fontId="6" fillId="0" borderId="1" xfId="1" applyNumberFormat="1" applyFont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165" fontId="4" fillId="0" borderId="14" xfId="0" applyNumberFormat="1" applyFont="1" applyFill="1" applyBorder="1" applyAlignment="1">
      <alignment horizontal="center"/>
    </xf>
    <xf numFmtId="0" fontId="4" fillId="3" borderId="1" xfId="0" applyFont="1" applyFill="1" applyBorder="1"/>
    <xf numFmtId="1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4" fillId="3" borderId="13" xfId="2" applyNumberFormat="1" applyFont="1" applyFill="1" applyBorder="1" applyAlignment="1">
      <alignment horizontal="center" vertical="center"/>
    </xf>
    <xf numFmtId="165" fontId="4" fillId="3" borderId="14" xfId="2" applyNumberFormat="1" applyFont="1" applyFill="1" applyBorder="1" applyAlignment="1">
      <alignment horizontal="center" vertical="center"/>
    </xf>
    <xf numFmtId="0" fontId="4" fillId="0" borderId="15" xfId="0" applyFont="1" applyFill="1" applyBorder="1"/>
    <xf numFmtId="14" fontId="4" fillId="0" borderId="15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164" fontId="4" fillId="3" borderId="18" xfId="0" applyNumberFormat="1" applyFont="1" applyFill="1" applyBorder="1" applyAlignment="1">
      <alignment horizontal="center"/>
    </xf>
    <xf numFmtId="164" fontId="4" fillId="3" borderId="13" xfId="0" applyNumberFormat="1" applyFont="1" applyFill="1" applyBorder="1" applyAlignment="1">
      <alignment horizontal="center"/>
    </xf>
    <xf numFmtId="165" fontId="4" fillId="3" borderId="14" xfId="0" applyNumberFormat="1" applyFont="1" applyFill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14" fontId="4" fillId="0" borderId="0" xfId="0" applyNumberFormat="1" applyFont="1" applyBorder="1" applyAlignment="1">
      <alignment horizontal="center" vertical="top"/>
    </xf>
    <xf numFmtId="2" fontId="7" fillId="0" borderId="0" xfId="0" applyNumberFormat="1" applyFont="1" applyFill="1"/>
    <xf numFmtId="164" fontId="4" fillId="0" borderId="18" xfId="0" applyNumberFormat="1" applyFont="1" applyFill="1" applyBorder="1" applyAlignment="1">
      <alignment horizontal="center"/>
    </xf>
    <xf numFmtId="165" fontId="4" fillId="0" borderId="19" xfId="0" applyNumberFormat="1" applyFont="1" applyFill="1" applyBorder="1" applyAlignment="1">
      <alignment horizontal="center"/>
    </xf>
    <xf numFmtId="14" fontId="4" fillId="3" borderId="15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165" fontId="4" fillId="3" borderId="19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164" fontId="2" fillId="0" borderId="13" xfId="0" applyNumberFormat="1" applyFont="1" applyFill="1" applyBorder="1" applyAlignment="1">
      <alignment horizontal="center"/>
    </xf>
    <xf numFmtId="165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165" fontId="2" fillId="3" borderId="14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/>
    </xf>
    <xf numFmtId="165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/>
    </xf>
    <xf numFmtId="164" fontId="9" fillId="3" borderId="13" xfId="2" applyNumberFormat="1" applyFont="1" applyFill="1" applyBorder="1" applyAlignment="1">
      <alignment horizontal="center" vertical="center"/>
    </xf>
    <xf numFmtId="165" fontId="9" fillId="3" borderId="14" xfId="2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64" fontId="9" fillId="3" borderId="0" xfId="2" applyNumberFormat="1" applyFont="1" applyFill="1" applyBorder="1" applyAlignment="1">
      <alignment horizontal="center" vertical="center"/>
    </xf>
    <xf numFmtId="165" fontId="9" fillId="3" borderId="0" xfId="2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165" fontId="10" fillId="3" borderId="14" xfId="2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2" fillId="0" borderId="20" xfId="0" applyFont="1" applyFill="1" applyBorder="1"/>
    <xf numFmtId="14" fontId="2" fillId="0" borderId="20" xfId="0" applyNumberFormat="1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left"/>
    </xf>
    <xf numFmtId="164" fontId="10" fillId="0" borderId="22" xfId="0" applyNumberFormat="1" applyFont="1" applyFill="1" applyBorder="1" applyAlignment="1">
      <alignment horizontal="center"/>
    </xf>
    <xf numFmtId="165" fontId="11" fillId="0" borderId="20" xfId="1" applyNumberFormat="1" applyFont="1" applyBorder="1" applyAlignment="1">
      <alignment horizontal="center" vertical="center"/>
    </xf>
    <xf numFmtId="165" fontId="11" fillId="0" borderId="20" xfId="1" applyNumberFormat="1" applyFont="1" applyFill="1" applyBorder="1" applyAlignment="1">
      <alignment horizontal="center"/>
    </xf>
    <xf numFmtId="164" fontId="9" fillId="3" borderId="22" xfId="2" applyNumberFormat="1" applyFont="1" applyFill="1" applyBorder="1" applyAlignment="1">
      <alignment horizontal="center" vertical="center"/>
    </xf>
    <xf numFmtId="165" fontId="8" fillId="0" borderId="20" xfId="1" applyNumberFormat="1" applyFont="1" applyBorder="1" applyAlignment="1">
      <alignment horizontal="center" vertical="center"/>
    </xf>
    <xf numFmtId="165" fontId="8" fillId="0" borderId="20" xfId="1" applyNumberFormat="1" applyFont="1" applyFill="1" applyBorder="1" applyAlignment="1">
      <alignment horizontal="center"/>
    </xf>
    <xf numFmtId="165" fontId="9" fillId="3" borderId="23" xfId="2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8" fillId="0" borderId="0" xfId="1" applyNumberFormat="1" applyFont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/>
    <xf numFmtId="0" fontId="2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14" fontId="14" fillId="0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164" fontId="14" fillId="0" borderId="13" xfId="0" applyNumberFormat="1" applyFont="1" applyFill="1" applyBorder="1" applyAlignment="1">
      <alignment horizontal="center"/>
    </xf>
    <xf numFmtId="165" fontId="14" fillId="0" borderId="26" xfId="0" applyNumberFormat="1" applyFont="1" applyFill="1" applyBorder="1" applyAlignment="1">
      <alignment horizontal="center"/>
    </xf>
    <xf numFmtId="165" fontId="14" fillId="0" borderId="5" xfId="0" applyNumberFormat="1" applyFont="1" applyFill="1" applyBorder="1" applyAlignment="1">
      <alignment horizontal="center"/>
    </xf>
    <xf numFmtId="0" fontId="14" fillId="0" borderId="0" xfId="0" applyFont="1" applyFill="1"/>
    <xf numFmtId="164" fontId="4" fillId="0" borderId="1" xfId="0" applyNumberFormat="1" applyFont="1" applyFill="1" applyBorder="1" applyAlignment="1">
      <alignment horizontal="center"/>
    </xf>
    <xf numFmtId="0" fontId="14" fillId="0" borderId="15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14" fontId="14" fillId="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164" fontId="4" fillId="3" borderId="13" xfId="0" applyNumberFormat="1" applyFont="1" applyFill="1" applyBorder="1" applyAlignment="1">
      <alignment horizontal="center" vertical="center"/>
    </xf>
    <xf numFmtId="165" fontId="4" fillId="3" borderId="26" xfId="0" applyNumberFormat="1" applyFont="1" applyFill="1" applyBorder="1" applyAlignment="1">
      <alignment horizontal="center" vertical="center"/>
    </xf>
    <xf numFmtId="14" fontId="14" fillId="0" borderId="12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left"/>
    </xf>
    <xf numFmtId="0" fontId="14" fillId="3" borderId="13" xfId="0" applyFont="1" applyFill="1" applyBorder="1" applyAlignment="1">
      <alignment horizontal="left"/>
    </xf>
    <xf numFmtId="164" fontId="4" fillId="3" borderId="13" xfId="1" applyNumberFormat="1" applyFont="1" applyFill="1" applyBorder="1" applyAlignment="1">
      <alignment horizontal="center"/>
    </xf>
    <xf numFmtId="165" fontId="4" fillId="3" borderId="26" xfId="1" applyNumberFormat="1" applyFont="1" applyFill="1" applyBorder="1" applyAlignment="1">
      <alignment horizontal="center"/>
    </xf>
    <xf numFmtId="14" fontId="4" fillId="0" borderId="0" xfId="0" applyNumberFormat="1" applyFont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/>
    </xf>
    <xf numFmtId="164" fontId="15" fillId="0" borderId="0" xfId="1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/>
    </xf>
    <xf numFmtId="164" fontId="14" fillId="3" borderId="13" xfId="0" applyNumberFormat="1" applyFont="1" applyFill="1" applyBorder="1" applyAlignment="1">
      <alignment horizontal="center"/>
    </xf>
    <xf numFmtId="165" fontId="14" fillId="3" borderId="26" xfId="0" applyNumberFormat="1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/>
    </xf>
    <xf numFmtId="165" fontId="14" fillId="0" borderId="26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14" fontId="14" fillId="0" borderId="15" xfId="0" applyNumberFormat="1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164" fontId="14" fillId="0" borderId="15" xfId="0" applyNumberFormat="1" applyFont="1" applyFill="1" applyBorder="1" applyAlignment="1">
      <alignment horizontal="center"/>
    </xf>
    <xf numFmtId="164" fontId="14" fillId="0" borderId="18" xfId="0" applyNumberFormat="1" applyFont="1" applyFill="1" applyBorder="1" applyAlignment="1">
      <alignment horizontal="center"/>
    </xf>
    <xf numFmtId="165" fontId="14" fillId="0" borderId="27" xfId="0" applyNumberFormat="1" applyFont="1" applyFill="1" applyBorder="1" applyAlignment="1">
      <alignment horizontal="center"/>
    </xf>
    <xf numFmtId="165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left" vertical="top" wrapText="1"/>
    </xf>
    <xf numFmtId="164" fontId="14" fillId="3" borderId="13" xfId="0" applyNumberFormat="1" applyFont="1" applyFill="1" applyBorder="1" applyAlignment="1">
      <alignment horizontal="center" vertical="center"/>
    </xf>
    <xf numFmtId="165" fontId="14" fillId="3" borderId="2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165" fontId="3" fillId="0" borderId="27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5" fontId="3" fillId="0" borderId="26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17" fillId="3" borderId="15" xfId="0" applyFont="1" applyFill="1" applyBorder="1" applyAlignment="1">
      <alignment horizontal="left"/>
    </xf>
    <xf numFmtId="164" fontId="9" fillId="3" borderId="13" xfId="0" applyNumberFormat="1" applyFont="1" applyFill="1" applyBorder="1" applyAlignment="1">
      <alignment horizontal="center" vertical="center"/>
    </xf>
    <xf numFmtId="165" fontId="9" fillId="3" borderId="2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1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164" fontId="3" fillId="3" borderId="13" xfId="0" applyNumberFormat="1" applyFont="1" applyFill="1" applyBorder="1" applyAlignment="1">
      <alignment horizontal="center"/>
    </xf>
    <xf numFmtId="165" fontId="3" fillId="3" borderId="26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0" fontId="18" fillId="0" borderId="0" xfId="0" applyFont="1" applyFill="1"/>
    <xf numFmtId="0" fontId="17" fillId="0" borderId="1" xfId="0" applyFont="1" applyBorder="1" applyAlignment="1">
      <alignment horizontal="left" vertical="top" wrapText="1"/>
    </xf>
    <xf numFmtId="14" fontId="17" fillId="0" borderId="1" xfId="0" applyNumberFormat="1" applyFont="1" applyBorder="1" applyAlignment="1">
      <alignment horizontal="center" vertical="top" wrapText="1"/>
    </xf>
    <xf numFmtId="0" fontId="17" fillId="3" borderId="1" xfId="0" applyFont="1" applyFill="1" applyBorder="1" applyAlignment="1">
      <alignment horizontal="left"/>
    </xf>
    <xf numFmtId="165" fontId="3" fillId="0" borderId="0" xfId="0" applyNumberFormat="1" applyFont="1" applyFill="1"/>
    <xf numFmtId="164" fontId="10" fillId="3" borderId="13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14" fontId="18" fillId="0" borderId="1" xfId="0" applyNumberFormat="1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165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Fill="1" applyBorder="1" applyAlignment="1">
      <alignment horizontal="center"/>
    </xf>
    <xf numFmtId="164" fontId="18" fillId="0" borderId="13" xfId="0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center"/>
    </xf>
    <xf numFmtId="165" fontId="18" fillId="0" borderId="5" xfId="0" applyNumberFormat="1" applyFont="1" applyFill="1" applyBorder="1" applyAlignment="1">
      <alignment horizontal="center"/>
    </xf>
    <xf numFmtId="0" fontId="18" fillId="0" borderId="15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/>
    </xf>
    <xf numFmtId="14" fontId="18" fillId="3" borderId="1" xfId="0" applyNumberFormat="1" applyFont="1" applyFill="1" applyBorder="1" applyAlignment="1">
      <alignment horizontal="center"/>
    </xf>
    <xf numFmtId="14" fontId="18" fillId="0" borderId="12" xfId="0" applyNumberFormat="1" applyFont="1" applyFill="1" applyBorder="1" applyAlignment="1">
      <alignment horizontal="center"/>
    </xf>
    <xf numFmtId="0" fontId="18" fillId="3" borderId="13" xfId="0" applyFont="1" applyFill="1" applyBorder="1" applyAlignment="1">
      <alignment horizontal="left"/>
    </xf>
    <xf numFmtId="164" fontId="18" fillId="0" borderId="1" xfId="1" applyNumberFormat="1" applyFont="1" applyBorder="1" applyAlignment="1">
      <alignment horizontal="center"/>
    </xf>
    <xf numFmtId="164" fontId="18" fillId="3" borderId="13" xfId="0" applyNumberFormat="1" applyFont="1" applyFill="1" applyBorder="1" applyAlignment="1">
      <alignment horizontal="center" vertical="center"/>
    </xf>
    <xf numFmtId="165" fontId="18" fillId="3" borderId="26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164" fontId="10" fillId="0" borderId="13" xfId="0" applyNumberFormat="1" applyFont="1" applyFill="1" applyBorder="1" applyAlignment="1">
      <alignment horizontal="center" vertical="center"/>
    </xf>
    <xf numFmtId="165" fontId="10" fillId="0" borderId="14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/>
    </xf>
    <xf numFmtId="0" fontId="10" fillId="0" borderId="1" xfId="0" applyFont="1" applyFill="1" applyBorder="1"/>
    <xf numFmtId="14" fontId="10" fillId="0" borderId="1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left"/>
    </xf>
    <xf numFmtId="165" fontId="10" fillId="0" borderId="14" xfId="0" applyNumberFormat="1" applyFont="1" applyFill="1" applyBorder="1" applyAlignment="1">
      <alignment horizontal="center"/>
    </xf>
    <xf numFmtId="165" fontId="11" fillId="0" borderId="14" xfId="1" applyNumberFormat="1" applyFont="1" applyFill="1" applyBorder="1" applyAlignment="1">
      <alignment horizontal="center"/>
    </xf>
    <xf numFmtId="0" fontId="10" fillId="3" borderId="1" xfId="0" applyFont="1" applyFill="1" applyBorder="1"/>
    <xf numFmtId="1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64" fontId="10" fillId="3" borderId="13" xfId="2" applyNumberFormat="1" applyFont="1" applyFill="1" applyBorder="1" applyAlignment="1">
      <alignment horizontal="center" vertical="center"/>
    </xf>
    <xf numFmtId="0" fontId="10" fillId="0" borderId="15" xfId="0" applyFont="1" applyFill="1" applyBorder="1"/>
    <xf numFmtId="14" fontId="10" fillId="0" borderId="15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left"/>
    </xf>
    <xf numFmtId="164" fontId="10" fillId="3" borderId="17" xfId="2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6" xfId="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zoomScale="70" zoomScaleNormal="70" workbookViewId="0">
      <selection activeCell="A37" sqref="A37"/>
    </sheetView>
  </sheetViews>
  <sheetFormatPr defaultColWidth="9.109375" defaultRowHeight="15.6" x14ac:dyDescent="0.3"/>
  <cols>
    <col min="1" max="1" width="7.33203125" style="6" bestFit="1" customWidth="1"/>
    <col min="2" max="2" width="34.44140625" style="4" customWidth="1"/>
    <col min="3" max="3" width="12.6640625" style="5" bestFit="1" customWidth="1"/>
    <col min="4" max="4" width="10.33203125" style="5" customWidth="1"/>
    <col min="5" max="5" width="31.5546875" style="4" bestFit="1" customWidth="1"/>
    <col min="6" max="8" width="12.6640625" style="5" customWidth="1"/>
    <col min="9" max="12" width="12.88671875" style="5" customWidth="1"/>
    <col min="13" max="13" width="15.88671875" style="5" customWidth="1"/>
    <col min="14" max="14" width="36.6640625" style="6" customWidth="1"/>
    <col min="15" max="15" width="36.21875" style="6" bestFit="1" customWidth="1"/>
    <col min="16" max="16" width="36.6640625" style="6" customWidth="1"/>
    <col min="17" max="17" width="36.5546875" style="6" bestFit="1" customWidth="1"/>
    <col min="18" max="18" width="11.88671875" style="6" bestFit="1" customWidth="1"/>
    <col min="19" max="16384" width="9.109375" style="6"/>
  </cols>
  <sheetData>
    <row r="1" spans="1:19" ht="49.5" customHeight="1" x14ac:dyDescent="0.3">
      <c r="A1" s="238" t="s">
        <v>1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9" x14ac:dyDescent="0.3">
      <c r="A2" s="3"/>
      <c r="B2" s="4" t="s">
        <v>2</v>
      </c>
    </row>
    <row r="3" spans="1:19" s="110" customFormat="1" ht="16.5" customHeight="1" x14ac:dyDescent="0.3">
      <c r="A3" s="104"/>
      <c r="B3" s="105"/>
      <c r="C3" s="106"/>
      <c r="D3" s="106"/>
      <c r="E3" s="107"/>
      <c r="F3" s="108"/>
      <c r="G3" s="109"/>
      <c r="H3" s="109"/>
      <c r="I3" s="109" t="s">
        <v>3</v>
      </c>
      <c r="J3" s="109"/>
      <c r="K3" s="109"/>
      <c r="L3" s="109"/>
      <c r="M3" s="104"/>
    </row>
    <row r="4" spans="1:19" s="110" customFormat="1" ht="16.5" customHeight="1" x14ac:dyDescent="0.3">
      <c r="A4" s="111" t="s">
        <v>4</v>
      </c>
      <c r="B4" s="112" t="s">
        <v>5</v>
      </c>
      <c r="C4" s="113" t="s">
        <v>6</v>
      </c>
      <c r="D4" s="113" t="s">
        <v>0</v>
      </c>
      <c r="E4" s="114" t="s">
        <v>7</v>
      </c>
      <c r="F4" s="108"/>
      <c r="G4" s="115" t="s">
        <v>8</v>
      </c>
      <c r="H4" s="115"/>
      <c r="I4" s="108"/>
      <c r="J4" s="109" t="s">
        <v>9</v>
      </c>
      <c r="K4" s="116"/>
      <c r="L4" s="117" t="s">
        <v>10</v>
      </c>
      <c r="M4" s="118" t="s">
        <v>11</v>
      </c>
    </row>
    <row r="5" spans="1:19" s="110" customFormat="1" ht="16.5" customHeight="1" x14ac:dyDescent="0.3">
      <c r="A5" s="118"/>
      <c r="B5" s="119"/>
      <c r="C5" s="120" t="s">
        <v>12</v>
      </c>
      <c r="D5" s="120" t="s">
        <v>13</v>
      </c>
      <c r="E5" s="121"/>
      <c r="F5" s="117" t="s">
        <v>14</v>
      </c>
      <c r="G5" s="117" t="s">
        <v>15</v>
      </c>
      <c r="H5" s="108" t="s">
        <v>16</v>
      </c>
      <c r="I5" s="117" t="s">
        <v>14</v>
      </c>
      <c r="J5" s="117" t="s">
        <v>15</v>
      </c>
      <c r="K5" s="117" t="s">
        <v>17</v>
      </c>
      <c r="L5" s="117" t="s">
        <v>18</v>
      </c>
      <c r="M5" s="122" t="s">
        <v>19</v>
      </c>
    </row>
    <row r="6" spans="1:19" s="110" customFormat="1" ht="16.5" customHeight="1" x14ac:dyDescent="0.3">
      <c r="A6" s="123"/>
      <c r="B6" s="124"/>
      <c r="C6" s="123"/>
      <c r="D6" s="123"/>
      <c r="E6" s="124"/>
      <c r="F6" s="123"/>
      <c r="G6" s="123"/>
      <c r="H6" s="123"/>
      <c r="I6" s="123"/>
      <c r="J6" s="123"/>
      <c r="K6" s="123"/>
      <c r="L6" s="125"/>
      <c r="M6" s="126"/>
    </row>
    <row r="7" spans="1:19" s="194" customFormat="1" x14ac:dyDescent="0.3">
      <c r="A7" s="200">
        <v>1</v>
      </c>
      <c r="B7" s="201" t="s">
        <v>97</v>
      </c>
      <c r="C7" s="202">
        <v>38470</v>
      </c>
      <c r="D7" s="200" t="s">
        <v>98</v>
      </c>
      <c r="E7" s="201" t="s">
        <v>43</v>
      </c>
      <c r="F7" s="203">
        <v>1.5621643518518519E-3</v>
      </c>
      <c r="G7" s="204">
        <f t="shared" ref="G7:G40" si="0">VALUE(SUBSTITUTE(IF(SUBSTITUTE(F7,":","",2)=F7,"0:","")&amp;F7,".",","))*86400</f>
        <v>134.97099999999983</v>
      </c>
      <c r="H7" s="205">
        <f t="shared" ref="H7:H40" si="1">ROUNDDOWN(G7/3,3)</f>
        <v>44.99</v>
      </c>
      <c r="I7" s="206">
        <v>1.027662037037037E-3</v>
      </c>
      <c r="J7" s="204">
        <f t="shared" ref="J7:J40" si="2">VALUE(SUBSTITUTE(IF(SUBSTITUTE(I7,":","",2)=I7,"0:","")&amp;I7,".",","))*86400</f>
        <v>88.790000000000262</v>
      </c>
      <c r="K7" s="205">
        <f t="shared" ref="K7:K70" si="3">J7/2</f>
        <v>44.395000000000131</v>
      </c>
      <c r="L7" s="207">
        <v>42.183999999999997</v>
      </c>
      <c r="M7" s="208">
        <f t="shared" ref="M7:M70" si="4">H7+K7+L7</f>
        <v>131.56900000000013</v>
      </c>
      <c r="P7" s="220"/>
      <c r="Q7" s="218"/>
      <c r="R7" s="219"/>
      <c r="S7" s="219"/>
    </row>
    <row r="8" spans="1:19" s="194" customFormat="1" x14ac:dyDescent="0.3">
      <c r="A8" s="200">
        <v>2</v>
      </c>
      <c r="B8" s="201" t="s">
        <v>99</v>
      </c>
      <c r="C8" s="202">
        <v>38175</v>
      </c>
      <c r="D8" s="200" t="s">
        <v>98</v>
      </c>
      <c r="E8" s="201" t="s">
        <v>43</v>
      </c>
      <c r="F8" s="203">
        <v>1.5732407407407407E-3</v>
      </c>
      <c r="G8" s="204">
        <f t="shared" si="0"/>
        <v>135.92799999999994</v>
      </c>
      <c r="H8" s="205">
        <f t="shared" si="1"/>
        <v>45.308999999999997</v>
      </c>
      <c r="I8" s="206">
        <v>1.0200231481481482E-3</v>
      </c>
      <c r="J8" s="204">
        <f t="shared" si="2"/>
        <v>88.130000000000166</v>
      </c>
      <c r="K8" s="205">
        <f t="shared" si="3"/>
        <v>44.065000000000083</v>
      </c>
      <c r="L8" s="207">
        <v>42.267000000000003</v>
      </c>
      <c r="M8" s="208">
        <f t="shared" si="4"/>
        <v>131.64100000000008</v>
      </c>
      <c r="P8" s="226"/>
      <c r="Q8" s="224"/>
      <c r="R8" s="225"/>
      <c r="S8" s="217"/>
    </row>
    <row r="9" spans="1:19" s="194" customFormat="1" x14ac:dyDescent="0.3">
      <c r="A9" s="200">
        <v>3</v>
      </c>
      <c r="B9" s="201" t="s">
        <v>100</v>
      </c>
      <c r="C9" s="202">
        <v>38174</v>
      </c>
      <c r="D9" s="200" t="s">
        <v>98</v>
      </c>
      <c r="E9" s="201" t="s">
        <v>56</v>
      </c>
      <c r="F9" s="203">
        <v>1.5532407407407407E-3</v>
      </c>
      <c r="G9" s="204">
        <f t="shared" si="0"/>
        <v>134.19999999999993</v>
      </c>
      <c r="H9" s="205">
        <f t="shared" si="1"/>
        <v>44.732999999999997</v>
      </c>
      <c r="I9" s="206">
        <v>1.03125E-3</v>
      </c>
      <c r="J9" s="204">
        <f t="shared" si="2"/>
        <v>89.100000000000009</v>
      </c>
      <c r="K9" s="205">
        <f t="shared" si="3"/>
        <v>44.550000000000004</v>
      </c>
      <c r="L9" s="207">
        <v>42.6</v>
      </c>
      <c r="M9" s="208">
        <f t="shared" si="4"/>
        <v>131.88300000000001</v>
      </c>
      <c r="P9" s="226"/>
      <c r="Q9" s="224"/>
      <c r="R9" s="225"/>
      <c r="S9" s="217"/>
    </row>
    <row r="10" spans="1:19" s="194" customFormat="1" x14ac:dyDescent="0.3">
      <c r="A10" s="200">
        <v>4</v>
      </c>
      <c r="B10" s="201" t="s">
        <v>101</v>
      </c>
      <c r="C10" s="202">
        <v>38665</v>
      </c>
      <c r="D10" s="200" t="s">
        <v>98</v>
      </c>
      <c r="E10" s="201" t="s">
        <v>27</v>
      </c>
      <c r="F10" s="203">
        <v>1.558101851851852E-3</v>
      </c>
      <c r="G10" s="204">
        <f t="shared" si="0"/>
        <v>134.61999999999983</v>
      </c>
      <c r="H10" s="205">
        <f t="shared" si="1"/>
        <v>44.872999999999998</v>
      </c>
      <c r="I10" s="206">
        <v>1.0290509259259259E-3</v>
      </c>
      <c r="J10" s="204">
        <f t="shared" si="2"/>
        <v>88.910000000000352</v>
      </c>
      <c r="K10" s="205">
        <f t="shared" si="3"/>
        <v>44.455000000000176</v>
      </c>
      <c r="L10" s="207">
        <v>42.963999999999999</v>
      </c>
      <c r="M10" s="208">
        <f t="shared" si="4"/>
        <v>132.29200000000017</v>
      </c>
      <c r="P10" s="226"/>
      <c r="Q10" s="224"/>
      <c r="R10" s="225"/>
      <c r="S10" s="217"/>
    </row>
    <row r="11" spans="1:19" s="194" customFormat="1" x14ac:dyDescent="0.3">
      <c r="A11" s="200">
        <v>5</v>
      </c>
      <c r="B11" s="201" t="s">
        <v>102</v>
      </c>
      <c r="C11" s="202">
        <v>38285</v>
      </c>
      <c r="D11" s="200" t="s">
        <v>98</v>
      </c>
      <c r="E11" s="201" t="s">
        <v>25</v>
      </c>
      <c r="F11" s="203">
        <v>1.6365740740740739E-3</v>
      </c>
      <c r="G11" s="204">
        <f t="shared" si="0"/>
        <v>141.39999999999964</v>
      </c>
      <c r="H11" s="205">
        <f t="shared" si="1"/>
        <v>47.133000000000003</v>
      </c>
      <c r="I11" s="206">
        <v>1.0138888888888888E-3</v>
      </c>
      <c r="J11" s="204">
        <f t="shared" si="2"/>
        <v>87.600000000000094</v>
      </c>
      <c r="K11" s="205">
        <f t="shared" si="3"/>
        <v>43.800000000000047</v>
      </c>
      <c r="L11" s="207">
        <v>42.8</v>
      </c>
      <c r="M11" s="208">
        <f t="shared" si="4"/>
        <v>133.73300000000006</v>
      </c>
      <c r="P11" s="226"/>
      <c r="Q11" s="224"/>
      <c r="R11" s="225"/>
      <c r="S11" s="217"/>
    </row>
    <row r="12" spans="1:19" s="194" customFormat="1" x14ac:dyDescent="0.3">
      <c r="A12" s="200">
        <v>6</v>
      </c>
      <c r="B12" s="201" t="s">
        <v>103</v>
      </c>
      <c r="C12" s="202">
        <v>38205</v>
      </c>
      <c r="D12" s="200" t="s">
        <v>98</v>
      </c>
      <c r="E12" s="201" t="s">
        <v>25</v>
      </c>
      <c r="F12" s="203">
        <v>1.6747685185185184E-3</v>
      </c>
      <c r="G12" s="204">
        <f t="shared" si="0"/>
        <v>144.70000000000013</v>
      </c>
      <c r="H12" s="205">
        <f t="shared" si="1"/>
        <v>48.232999999999997</v>
      </c>
      <c r="I12" s="206">
        <v>1.0289351851851852E-3</v>
      </c>
      <c r="J12" s="204">
        <f t="shared" si="2"/>
        <v>88.900000000000418</v>
      </c>
      <c r="K12" s="205">
        <f t="shared" si="3"/>
        <v>44.450000000000209</v>
      </c>
      <c r="L12" s="207">
        <v>42.9</v>
      </c>
      <c r="M12" s="208">
        <f t="shared" si="4"/>
        <v>135.5830000000002</v>
      </c>
      <c r="P12" s="226"/>
      <c r="Q12" s="224"/>
      <c r="R12" s="225"/>
      <c r="S12" s="217"/>
    </row>
    <row r="13" spans="1:19" s="194" customFormat="1" x14ac:dyDescent="0.3">
      <c r="A13" s="200">
        <v>7</v>
      </c>
      <c r="B13" s="201" t="s">
        <v>104</v>
      </c>
      <c r="C13" s="202">
        <v>38371</v>
      </c>
      <c r="D13" s="200" t="s">
        <v>98</v>
      </c>
      <c r="E13" s="201" t="s">
        <v>27</v>
      </c>
      <c r="F13" s="203">
        <v>1.5894675925925928E-3</v>
      </c>
      <c r="G13" s="204">
        <f t="shared" si="0"/>
        <v>137.32999999999979</v>
      </c>
      <c r="H13" s="205">
        <f t="shared" si="1"/>
        <v>45.776000000000003</v>
      </c>
      <c r="I13" s="206">
        <v>1.0541203703703702E-3</v>
      </c>
      <c r="J13" s="204">
        <f t="shared" si="2"/>
        <v>91.075999999999965</v>
      </c>
      <c r="K13" s="205">
        <f t="shared" si="3"/>
        <v>45.537999999999982</v>
      </c>
      <c r="L13" s="207">
        <v>44.816000000000003</v>
      </c>
      <c r="M13" s="208">
        <f t="shared" si="4"/>
        <v>136.13</v>
      </c>
      <c r="P13" s="226"/>
      <c r="Q13" s="229"/>
      <c r="R13" s="230"/>
      <c r="S13" s="231"/>
    </row>
    <row r="14" spans="1:19" s="194" customFormat="1" x14ac:dyDescent="0.3">
      <c r="A14" s="200">
        <v>8</v>
      </c>
      <c r="B14" s="201" t="s">
        <v>105</v>
      </c>
      <c r="C14" s="202">
        <v>38332</v>
      </c>
      <c r="D14" s="200" t="s">
        <v>98</v>
      </c>
      <c r="E14" s="209" t="s">
        <v>106</v>
      </c>
      <c r="F14" s="203">
        <v>1.6425925925925924E-3</v>
      </c>
      <c r="G14" s="204">
        <f t="shared" si="0"/>
        <v>141.91999999999979</v>
      </c>
      <c r="H14" s="205">
        <f t="shared" si="1"/>
        <v>47.305999999999997</v>
      </c>
      <c r="I14" s="206">
        <v>1.0673611111111112E-3</v>
      </c>
      <c r="J14" s="204">
        <f t="shared" si="2"/>
        <v>92.219999999999914</v>
      </c>
      <c r="K14" s="205">
        <f t="shared" si="3"/>
        <v>46.109999999999957</v>
      </c>
      <c r="L14" s="207">
        <v>44.067</v>
      </c>
      <c r="M14" s="208">
        <f t="shared" si="4"/>
        <v>137.48299999999995</v>
      </c>
      <c r="P14" s="236"/>
      <c r="Q14" s="233"/>
      <c r="R14" s="234"/>
      <c r="S14" s="235"/>
    </row>
    <row r="15" spans="1:19" s="194" customFormat="1" x14ac:dyDescent="0.3">
      <c r="A15" s="200">
        <v>9</v>
      </c>
      <c r="B15" s="210" t="s">
        <v>107</v>
      </c>
      <c r="C15" s="211">
        <v>38465</v>
      </c>
      <c r="D15" s="200" t="s">
        <v>98</v>
      </c>
      <c r="E15" s="209" t="s">
        <v>25</v>
      </c>
      <c r="F15" s="203">
        <v>1.6562499999999997E-3</v>
      </c>
      <c r="G15" s="204">
        <f t="shared" si="0"/>
        <v>143.1</v>
      </c>
      <c r="H15" s="205">
        <f t="shared" si="1"/>
        <v>47.7</v>
      </c>
      <c r="I15" s="206">
        <v>1.0324074074074074E-3</v>
      </c>
      <c r="J15" s="204">
        <f t="shared" si="2"/>
        <v>89.20000000000023</v>
      </c>
      <c r="K15" s="205">
        <f t="shared" si="3"/>
        <v>44.600000000000115</v>
      </c>
      <c r="L15" s="207">
        <v>45.5</v>
      </c>
      <c r="M15" s="208">
        <f t="shared" si="4"/>
        <v>137.80000000000013</v>
      </c>
      <c r="P15" s="226"/>
      <c r="Q15" s="224"/>
      <c r="R15" s="225"/>
      <c r="S15" s="217"/>
    </row>
    <row r="16" spans="1:19" s="194" customFormat="1" x14ac:dyDescent="0.3">
      <c r="A16" s="200">
        <v>10</v>
      </c>
      <c r="B16" s="201" t="s">
        <v>108</v>
      </c>
      <c r="C16" s="212">
        <v>38339</v>
      </c>
      <c r="D16" s="200" t="s">
        <v>98</v>
      </c>
      <c r="E16" s="213" t="s">
        <v>32</v>
      </c>
      <c r="F16" s="214">
        <v>1.644502314814815E-3</v>
      </c>
      <c r="G16" s="204">
        <f t="shared" si="0"/>
        <v>142.08500000000043</v>
      </c>
      <c r="H16" s="205">
        <f t="shared" si="1"/>
        <v>47.360999999999997</v>
      </c>
      <c r="I16" s="215">
        <v>1.0724537037037037E-3</v>
      </c>
      <c r="J16" s="204">
        <f t="shared" si="2"/>
        <v>92.659999999999684</v>
      </c>
      <c r="K16" s="205">
        <f t="shared" si="3"/>
        <v>46.329999999999842</v>
      </c>
      <c r="L16" s="216">
        <v>44.341999999999999</v>
      </c>
      <c r="M16" s="208">
        <f t="shared" si="4"/>
        <v>138.03299999999984</v>
      </c>
      <c r="P16" s="226"/>
      <c r="Q16" s="224"/>
      <c r="R16" s="225"/>
      <c r="S16" s="231"/>
    </row>
    <row r="17" spans="1:17" s="134" customFormat="1" x14ac:dyDescent="0.3">
      <c r="A17" s="127">
        <v>11</v>
      </c>
      <c r="B17" s="128" t="s">
        <v>109</v>
      </c>
      <c r="C17" s="143">
        <v>38542</v>
      </c>
      <c r="D17" s="127" t="s">
        <v>98</v>
      </c>
      <c r="E17" s="144" t="s">
        <v>43</v>
      </c>
      <c r="F17" s="130">
        <v>1.650462962962963E-3</v>
      </c>
      <c r="G17" s="27">
        <f t="shared" si="0"/>
        <v>142.59999999999974</v>
      </c>
      <c r="H17" s="28">
        <f t="shared" si="1"/>
        <v>47.533000000000001</v>
      </c>
      <c r="I17" s="131">
        <v>1.0758333333333334E-3</v>
      </c>
      <c r="J17" s="27">
        <f t="shared" si="2"/>
        <v>92.9519999999997</v>
      </c>
      <c r="K17" s="28">
        <f t="shared" si="3"/>
        <v>46.47599999999985</v>
      </c>
      <c r="L17" s="132">
        <v>45.15</v>
      </c>
      <c r="M17" s="133">
        <f t="shared" si="4"/>
        <v>139.15899999999985</v>
      </c>
    </row>
    <row r="18" spans="1:17" s="134" customFormat="1" x14ac:dyDescent="0.3">
      <c r="A18" s="127">
        <v>12</v>
      </c>
      <c r="B18" s="128" t="s">
        <v>110</v>
      </c>
      <c r="C18" s="143">
        <v>38276</v>
      </c>
      <c r="D18" s="127" t="s">
        <v>98</v>
      </c>
      <c r="E18" s="144" t="s">
        <v>27</v>
      </c>
      <c r="F18" s="130">
        <v>1.7234953703703702E-3</v>
      </c>
      <c r="G18" s="27">
        <f t="shared" si="0"/>
        <v>148.90999999999997</v>
      </c>
      <c r="H18" s="28">
        <f t="shared" si="1"/>
        <v>49.636000000000003</v>
      </c>
      <c r="I18" s="131">
        <v>1.0819560185185186E-3</v>
      </c>
      <c r="J18" s="27">
        <f t="shared" si="2"/>
        <v>93.481000000000137</v>
      </c>
      <c r="K18" s="28">
        <f t="shared" si="3"/>
        <v>46.740500000000068</v>
      </c>
      <c r="L18" s="132">
        <v>42.854999999999997</v>
      </c>
      <c r="M18" s="133">
        <f t="shared" si="4"/>
        <v>139.23150000000007</v>
      </c>
    </row>
    <row r="19" spans="1:17" s="134" customFormat="1" x14ac:dyDescent="0.3">
      <c r="A19" s="127">
        <v>13</v>
      </c>
      <c r="B19" s="128" t="s">
        <v>111</v>
      </c>
      <c r="C19" s="143">
        <v>38328</v>
      </c>
      <c r="D19" s="127" t="s">
        <v>98</v>
      </c>
      <c r="E19" s="144" t="s">
        <v>34</v>
      </c>
      <c r="F19" s="130">
        <v>1.673726851851852E-3</v>
      </c>
      <c r="G19" s="27">
        <f t="shared" si="0"/>
        <v>144.60999999999984</v>
      </c>
      <c r="H19" s="28">
        <f t="shared" si="1"/>
        <v>48.203000000000003</v>
      </c>
      <c r="I19" s="131">
        <v>1.0548148148148149E-3</v>
      </c>
      <c r="J19" s="27">
        <f t="shared" si="2"/>
        <v>91.135999999999598</v>
      </c>
      <c r="K19" s="28">
        <f t="shared" si="3"/>
        <v>45.567999999999799</v>
      </c>
      <c r="L19" s="132">
        <v>45.64</v>
      </c>
      <c r="M19" s="133">
        <f t="shared" si="4"/>
        <v>139.4109999999998</v>
      </c>
    </row>
    <row r="20" spans="1:17" s="134" customFormat="1" x14ac:dyDescent="0.3">
      <c r="A20" s="127">
        <v>14</v>
      </c>
      <c r="B20" s="128" t="s">
        <v>112</v>
      </c>
      <c r="C20" s="143">
        <v>38206</v>
      </c>
      <c r="D20" s="127" t="s">
        <v>98</v>
      </c>
      <c r="E20" s="144" t="s">
        <v>25</v>
      </c>
      <c r="F20" s="135">
        <v>1.6976851851851851E-3</v>
      </c>
      <c r="G20" s="27">
        <f t="shared" si="0"/>
        <v>146.68000000000043</v>
      </c>
      <c r="H20" s="28">
        <f t="shared" si="1"/>
        <v>48.893000000000001</v>
      </c>
      <c r="I20" s="131">
        <v>1.0664351851851852E-3</v>
      </c>
      <c r="J20" s="27">
        <f t="shared" si="2"/>
        <v>92.140000000000413</v>
      </c>
      <c r="K20" s="28">
        <f t="shared" si="3"/>
        <v>46.070000000000206</v>
      </c>
      <c r="L20" s="132">
        <v>44.79</v>
      </c>
      <c r="M20" s="133">
        <f t="shared" si="4"/>
        <v>139.75300000000021</v>
      </c>
    </row>
    <row r="21" spans="1:17" s="134" customFormat="1" x14ac:dyDescent="0.3">
      <c r="A21" s="127">
        <v>15</v>
      </c>
      <c r="B21" s="128" t="s">
        <v>113</v>
      </c>
      <c r="C21" s="143">
        <v>38329</v>
      </c>
      <c r="D21" s="127" t="s">
        <v>98</v>
      </c>
      <c r="E21" s="144" t="s">
        <v>27</v>
      </c>
      <c r="F21" s="130">
        <v>1.7413194444444442E-3</v>
      </c>
      <c r="G21" s="27">
        <f t="shared" si="0"/>
        <v>150.44999999999962</v>
      </c>
      <c r="H21" s="28">
        <f t="shared" si="1"/>
        <v>50.149000000000001</v>
      </c>
      <c r="I21" s="131">
        <v>1.0740740740740741E-3</v>
      </c>
      <c r="J21" s="27">
        <f t="shared" si="2"/>
        <v>92.799999999999642</v>
      </c>
      <c r="K21" s="28">
        <f t="shared" si="3"/>
        <v>46.399999999999821</v>
      </c>
      <c r="L21" s="132">
        <v>43.378</v>
      </c>
      <c r="M21" s="133">
        <f t="shared" si="4"/>
        <v>139.92699999999982</v>
      </c>
    </row>
    <row r="22" spans="1:17" s="134" customFormat="1" x14ac:dyDescent="0.3">
      <c r="A22" s="127">
        <v>16</v>
      </c>
      <c r="B22" s="128" t="s">
        <v>114</v>
      </c>
      <c r="C22" s="143">
        <v>38384</v>
      </c>
      <c r="D22" s="127" t="s">
        <v>98</v>
      </c>
      <c r="E22" s="145" t="s">
        <v>37</v>
      </c>
      <c r="F22" s="135">
        <v>1.6798611111111109E-3</v>
      </c>
      <c r="G22" s="27">
        <f t="shared" si="0"/>
        <v>145.1399999999999</v>
      </c>
      <c r="H22" s="28">
        <f t="shared" si="1"/>
        <v>48.38</v>
      </c>
      <c r="I22" s="146">
        <v>1.1059490740740741E-3</v>
      </c>
      <c r="J22" s="27">
        <f t="shared" si="2"/>
        <v>95.553999999999647</v>
      </c>
      <c r="K22" s="28">
        <f t="shared" si="3"/>
        <v>47.776999999999823</v>
      </c>
      <c r="L22" s="147">
        <v>44.088999999999999</v>
      </c>
      <c r="M22" s="133">
        <f t="shared" si="4"/>
        <v>140.24599999999981</v>
      </c>
    </row>
    <row r="23" spans="1:17" s="134" customFormat="1" x14ac:dyDescent="0.3">
      <c r="A23" s="127">
        <v>17</v>
      </c>
      <c r="B23" s="128" t="s">
        <v>115</v>
      </c>
      <c r="C23" s="143">
        <v>38289</v>
      </c>
      <c r="D23" s="127" t="s">
        <v>98</v>
      </c>
      <c r="E23" s="144" t="s">
        <v>25</v>
      </c>
      <c r="F23" s="135">
        <v>1.7488425925925926E-3</v>
      </c>
      <c r="G23" s="27">
        <f t="shared" si="0"/>
        <v>151.09999999999977</v>
      </c>
      <c r="H23" s="28">
        <f t="shared" si="1"/>
        <v>50.366</v>
      </c>
      <c r="I23" s="131">
        <v>1.0682870370370371E-3</v>
      </c>
      <c r="J23" s="27">
        <f t="shared" si="2"/>
        <v>92.300000000000253</v>
      </c>
      <c r="K23" s="28">
        <f t="shared" si="3"/>
        <v>46.150000000000126</v>
      </c>
      <c r="L23" s="132">
        <v>44.6</v>
      </c>
      <c r="M23" s="133">
        <f t="shared" si="4"/>
        <v>141.11600000000013</v>
      </c>
    </row>
    <row r="24" spans="1:17" s="134" customFormat="1" x14ac:dyDescent="0.3">
      <c r="A24" s="127">
        <v>18</v>
      </c>
      <c r="B24" s="128" t="s">
        <v>116</v>
      </c>
      <c r="C24" s="143">
        <v>38570</v>
      </c>
      <c r="D24" s="127" t="s">
        <v>98</v>
      </c>
      <c r="E24" s="144" t="s">
        <v>25</v>
      </c>
      <c r="F24" s="135">
        <v>1.736111111111111E-3</v>
      </c>
      <c r="G24" s="27">
        <f t="shared" si="0"/>
        <v>149.99999999999989</v>
      </c>
      <c r="H24" s="28">
        <f t="shared" si="1"/>
        <v>50</v>
      </c>
      <c r="I24" s="131">
        <v>1.0717592592592593E-3</v>
      </c>
      <c r="J24" s="27">
        <f t="shared" si="2"/>
        <v>92.600000000000051</v>
      </c>
      <c r="K24" s="28">
        <f t="shared" si="3"/>
        <v>46.300000000000026</v>
      </c>
      <c r="L24" s="132">
        <v>45.3</v>
      </c>
      <c r="M24" s="133">
        <f t="shared" si="4"/>
        <v>141.60000000000002</v>
      </c>
    </row>
    <row r="25" spans="1:17" s="134" customFormat="1" x14ac:dyDescent="0.3">
      <c r="A25" s="127">
        <v>19</v>
      </c>
      <c r="B25" s="128" t="s">
        <v>117</v>
      </c>
      <c r="C25" s="129">
        <v>38063</v>
      </c>
      <c r="D25" s="127" t="s">
        <v>98</v>
      </c>
      <c r="E25" s="128" t="s">
        <v>64</v>
      </c>
      <c r="F25" s="130">
        <v>1.7099884259259258E-3</v>
      </c>
      <c r="G25" s="27">
        <f t="shared" si="0"/>
        <v>147.74300000000034</v>
      </c>
      <c r="H25" s="28">
        <f t="shared" si="1"/>
        <v>49.247</v>
      </c>
      <c r="I25" s="131">
        <v>1.0902777777777779E-3</v>
      </c>
      <c r="J25" s="27">
        <f t="shared" si="2"/>
        <v>94.200000000000202</v>
      </c>
      <c r="K25" s="28">
        <f t="shared" si="3"/>
        <v>47.100000000000101</v>
      </c>
      <c r="L25" s="132">
        <v>45.258000000000003</v>
      </c>
      <c r="M25" s="133">
        <f t="shared" si="4"/>
        <v>141.6050000000001</v>
      </c>
      <c r="N25" s="46"/>
      <c r="O25" s="46"/>
      <c r="P25" s="46"/>
      <c r="Q25" s="148"/>
    </row>
    <row r="26" spans="1:17" s="134" customFormat="1" x14ac:dyDescent="0.3">
      <c r="A26" s="127">
        <v>20</v>
      </c>
      <c r="B26" s="128" t="s">
        <v>118</v>
      </c>
      <c r="C26" s="129">
        <v>38226</v>
      </c>
      <c r="D26" s="127" t="s">
        <v>98</v>
      </c>
      <c r="E26" s="128" t="s">
        <v>27</v>
      </c>
      <c r="F26" s="130">
        <v>1.7052083333333335E-3</v>
      </c>
      <c r="G26" s="27">
        <f t="shared" si="0"/>
        <v>147.32999999999973</v>
      </c>
      <c r="H26" s="28">
        <f t="shared" si="1"/>
        <v>49.109000000000002</v>
      </c>
      <c r="I26" s="131">
        <v>1.0986111111111112E-3</v>
      </c>
      <c r="J26" s="27">
        <f t="shared" si="2"/>
        <v>94.919999999999916</v>
      </c>
      <c r="K26" s="28">
        <f t="shared" si="3"/>
        <v>47.459999999999958</v>
      </c>
      <c r="L26" s="132">
        <v>45.040999999999997</v>
      </c>
      <c r="M26" s="133">
        <f t="shared" si="4"/>
        <v>141.60999999999996</v>
      </c>
      <c r="N26" s="46"/>
      <c r="O26" s="46"/>
      <c r="P26" s="46"/>
      <c r="Q26" s="148"/>
    </row>
    <row r="27" spans="1:17" s="134" customFormat="1" x14ac:dyDescent="0.3">
      <c r="A27" s="127">
        <v>21</v>
      </c>
      <c r="B27" s="128" t="s">
        <v>119</v>
      </c>
      <c r="C27" s="129">
        <v>38422</v>
      </c>
      <c r="D27" s="127" t="s">
        <v>98</v>
      </c>
      <c r="E27" s="128" t="s">
        <v>34</v>
      </c>
      <c r="F27" s="130">
        <v>1.7709490740740739E-3</v>
      </c>
      <c r="G27" s="27">
        <f t="shared" si="0"/>
        <v>153.00999999999965</v>
      </c>
      <c r="H27" s="28">
        <f t="shared" si="1"/>
        <v>51.003</v>
      </c>
      <c r="I27" s="131">
        <v>1.074537037037037E-3</v>
      </c>
      <c r="J27" s="27">
        <f t="shared" si="2"/>
        <v>92.840000000000259</v>
      </c>
      <c r="K27" s="28">
        <f t="shared" si="3"/>
        <v>46.42000000000013</v>
      </c>
      <c r="L27" s="132">
        <v>44.7</v>
      </c>
      <c r="M27" s="133">
        <f t="shared" si="4"/>
        <v>142.12300000000013</v>
      </c>
      <c r="N27" s="149"/>
      <c r="O27" s="149"/>
      <c r="P27" s="149"/>
      <c r="Q27" s="150"/>
    </row>
    <row r="28" spans="1:17" s="134" customFormat="1" ht="17.25" customHeight="1" x14ac:dyDescent="0.3">
      <c r="A28" s="127">
        <v>22</v>
      </c>
      <c r="B28" s="137" t="s">
        <v>120</v>
      </c>
      <c r="C28" s="138">
        <v>38611</v>
      </c>
      <c r="D28" s="151" t="s">
        <v>98</v>
      </c>
      <c r="E28" s="137" t="s">
        <v>70</v>
      </c>
      <c r="F28" s="152">
        <v>1.7702546296296294E-3</v>
      </c>
      <c r="G28" s="27">
        <f t="shared" si="0"/>
        <v>152.95000000000005</v>
      </c>
      <c r="H28" s="28">
        <f t="shared" si="1"/>
        <v>50.982999999999997</v>
      </c>
      <c r="I28" s="153">
        <v>1.0877662037037039E-3</v>
      </c>
      <c r="J28" s="27">
        <f t="shared" si="2"/>
        <v>93.982999999999677</v>
      </c>
      <c r="K28" s="28">
        <f t="shared" si="3"/>
        <v>46.991499999999839</v>
      </c>
      <c r="L28" s="154">
        <v>44.29</v>
      </c>
      <c r="M28" s="133">
        <f t="shared" si="4"/>
        <v>142.26449999999983</v>
      </c>
      <c r="N28" s="149"/>
      <c r="O28" s="149"/>
      <c r="P28" s="149"/>
      <c r="Q28" s="150"/>
    </row>
    <row r="29" spans="1:17" s="134" customFormat="1" x14ac:dyDescent="0.3">
      <c r="A29" s="127">
        <v>23</v>
      </c>
      <c r="B29" s="128" t="s">
        <v>121</v>
      </c>
      <c r="C29" s="155">
        <v>38253</v>
      </c>
      <c r="D29" s="156" t="s">
        <v>98</v>
      </c>
      <c r="E29" s="157" t="s">
        <v>23</v>
      </c>
      <c r="F29" s="158">
        <v>1.6706018518518519E-3</v>
      </c>
      <c r="G29" s="27">
        <f t="shared" si="0"/>
        <v>144.33999999999983</v>
      </c>
      <c r="H29" s="28">
        <f t="shared" si="1"/>
        <v>48.113</v>
      </c>
      <c r="I29" s="159">
        <v>1.1078009259259259E-3</v>
      </c>
      <c r="J29" s="27">
        <f t="shared" si="2"/>
        <v>95.714000000000354</v>
      </c>
      <c r="K29" s="28">
        <f t="shared" si="3"/>
        <v>47.857000000000177</v>
      </c>
      <c r="L29" s="160">
        <v>46.92</v>
      </c>
      <c r="M29" s="133">
        <f t="shared" si="4"/>
        <v>142.89000000000016</v>
      </c>
      <c r="N29" s="149"/>
      <c r="O29" s="149"/>
      <c r="P29" s="149"/>
      <c r="Q29" s="150"/>
    </row>
    <row r="30" spans="1:17" s="134" customFormat="1" x14ac:dyDescent="0.3">
      <c r="A30" s="127">
        <v>24</v>
      </c>
      <c r="B30" s="128" t="s">
        <v>122</v>
      </c>
      <c r="C30" s="129">
        <v>38645</v>
      </c>
      <c r="D30" s="127" t="s">
        <v>98</v>
      </c>
      <c r="E30" s="128" t="s">
        <v>27</v>
      </c>
      <c r="F30" s="130">
        <v>1.733101851851852E-3</v>
      </c>
      <c r="G30" s="27">
        <f t="shared" si="0"/>
        <v>149.73999999999984</v>
      </c>
      <c r="H30" s="28">
        <f t="shared" si="1"/>
        <v>49.912999999999997</v>
      </c>
      <c r="I30" s="131">
        <v>1.1110069444444444E-3</v>
      </c>
      <c r="J30" s="27">
        <f t="shared" si="2"/>
        <v>95.990999999999616</v>
      </c>
      <c r="K30" s="28">
        <f t="shared" si="3"/>
        <v>47.995499999999808</v>
      </c>
      <c r="L30" s="132">
        <v>45.145000000000003</v>
      </c>
      <c r="M30" s="133">
        <f t="shared" si="4"/>
        <v>143.05349999999981</v>
      </c>
      <c r="N30" s="149"/>
      <c r="O30" s="149"/>
      <c r="P30" s="149"/>
      <c r="Q30" s="150"/>
    </row>
    <row r="31" spans="1:17" s="134" customFormat="1" x14ac:dyDescent="0.3">
      <c r="A31" s="127">
        <v>25</v>
      </c>
      <c r="B31" s="139" t="s">
        <v>123</v>
      </c>
      <c r="C31" s="32">
        <v>38190</v>
      </c>
      <c r="D31" s="25" t="s">
        <v>98</v>
      </c>
      <c r="E31" s="161" t="s">
        <v>32</v>
      </c>
      <c r="F31" s="140">
        <v>1.8234953703703705E-3</v>
      </c>
      <c r="G31" s="27">
        <f t="shared" si="0"/>
        <v>157.54999999999998</v>
      </c>
      <c r="H31" s="28">
        <f t="shared" si="1"/>
        <v>52.515999999999998</v>
      </c>
      <c r="I31" s="141">
        <v>1.077199074074074E-3</v>
      </c>
      <c r="J31" s="27">
        <f t="shared" si="2"/>
        <v>93.069999999999652</v>
      </c>
      <c r="K31" s="28">
        <f t="shared" si="3"/>
        <v>46.534999999999826</v>
      </c>
      <c r="L31" s="142">
        <v>44.36</v>
      </c>
      <c r="M31" s="133">
        <f t="shared" si="4"/>
        <v>143.41099999999983</v>
      </c>
      <c r="N31" s="149"/>
      <c r="O31" s="149"/>
      <c r="P31" s="149"/>
      <c r="Q31" s="150"/>
    </row>
    <row r="32" spans="1:17" s="134" customFormat="1" x14ac:dyDescent="0.3">
      <c r="A32" s="127">
        <v>26</v>
      </c>
      <c r="B32" s="128" t="s">
        <v>124</v>
      </c>
      <c r="C32" s="129">
        <v>38197</v>
      </c>
      <c r="D32" s="127" t="s">
        <v>98</v>
      </c>
      <c r="E32" s="137" t="s">
        <v>70</v>
      </c>
      <c r="F32" s="130">
        <v>1.7454861111111111E-3</v>
      </c>
      <c r="G32" s="27">
        <f t="shared" si="0"/>
        <v>150.80999999999989</v>
      </c>
      <c r="H32" s="28">
        <f t="shared" si="1"/>
        <v>50.27</v>
      </c>
      <c r="I32" s="131">
        <v>1.0978009259259259E-3</v>
      </c>
      <c r="J32" s="27">
        <f t="shared" si="2"/>
        <v>94.85000000000035</v>
      </c>
      <c r="K32" s="28">
        <f t="shared" si="3"/>
        <v>47.425000000000175</v>
      </c>
      <c r="L32" s="132">
        <v>45.787999999999997</v>
      </c>
      <c r="M32" s="133">
        <f t="shared" si="4"/>
        <v>143.48300000000017</v>
      </c>
    </row>
    <row r="33" spans="1:17" s="134" customFormat="1" x14ac:dyDescent="0.3">
      <c r="A33" s="127">
        <v>27</v>
      </c>
      <c r="B33" s="128" t="s">
        <v>125</v>
      </c>
      <c r="C33" s="129">
        <v>38176</v>
      </c>
      <c r="D33" s="127" t="s">
        <v>98</v>
      </c>
      <c r="E33" s="137" t="s">
        <v>37</v>
      </c>
      <c r="F33" s="135">
        <v>1.7663194444444447E-3</v>
      </c>
      <c r="G33" s="27">
        <f t="shared" si="0"/>
        <v>152.60999999999962</v>
      </c>
      <c r="H33" s="28">
        <f t="shared" si="1"/>
        <v>50.869</v>
      </c>
      <c r="I33" s="141">
        <v>1.0880787037037037E-3</v>
      </c>
      <c r="J33" s="27">
        <f t="shared" si="2"/>
        <v>94.009999999999678</v>
      </c>
      <c r="K33" s="28">
        <f t="shared" si="3"/>
        <v>47.004999999999839</v>
      </c>
      <c r="L33" s="142">
        <v>45.75</v>
      </c>
      <c r="M33" s="133">
        <f t="shared" si="4"/>
        <v>143.62399999999985</v>
      </c>
      <c r="Q33" s="48"/>
    </row>
    <row r="34" spans="1:17" s="134" customFormat="1" x14ac:dyDescent="0.3">
      <c r="A34" s="127">
        <v>28</v>
      </c>
      <c r="B34" s="128" t="s">
        <v>126</v>
      </c>
      <c r="C34" s="129">
        <v>38307</v>
      </c>
      <c r="D34" s="127" t="s">
        <v>98</v>
      </c>
      <c r="E34" s="128" t="s">
        <v>34</v>
      </c>
      <c r="F34" s="130">
        <v>1.8049768518518517E-3</v>
      </c>
      <c r="G34" s="27">
        <f t="shared" si="0"/>
        <v>155.94999999999985</v>
      </c>
      <c r="H34" s="28">
        <f t="shared" si="1"/>
        <v>51.982999999999997</v>
      </c>
      <c r="I34" s="131">
        <v>1.0966435185185185E-3</v>
      </c>
      <c r="J34" s="27">
        <f t="shared" si="2"/>
        <v>94.750000000000128</v>
      </c>
      <c r="K34" s="28">
        <f t="shared" si="3"/>
        <v>47.375000000000064</v>
      </c>
      <c r="L34" s="132">
        <v>44.86</v>
      </c>
      <c r="M34" s="133">
        <f t="shared" si="4"/>
        <v>144.21800000000007</v>
      </c>
      <c r="Q34" s="48"/>
    </row>
    <row r="35" spans="1:17" s="134" customFormat="1" x14ac:dyDescent="0.3">
      <c r="A35" s="127">
        <v>29</v>
      </c>
      <c r="B35" s="128" t="s">
        <v>127</v>
      </c>
      <c r="C35" s="129">
        <v>38384</v>
      </c>
      <c r="D35" s="127" t="s">
        <v>98</v>
      </c>
      <c r="E35" s="128" t="s">
        <v>25</v>
      </c>
      <c r="F35" s="135">
        <v>1.7256944444444444E-3</v>
      </c>
      <c r="G35" s="27">
        <f t="shared" si="0"/>
        <v>149.09999999999962</v>
      </c>
      <c r="H35" s="28">
        <f t="shared" si="1"/>
        <v>49.698999999999998</v>
      </c>
      <c r="I35" s="131">
        <v>1.1550925925925925E-3</v>
      </c>
      <c r="J35" s="27">
        <f t="shared" si="2"/>
        <v>99.79999999999977</v>
      </c>
      <c r="K35" s="28">
        <f t="shared" si="3"/>
        <v>49.899999999999885</v>
      </c>
      <c r="L35" s="132">
        <v>44.7</v>
      </c>
      <c r="M35" s="133">
        <f t="shared" si="4"/>
        <v>144.29899999999986</v>
      </c>
      <c r="Q35" s="48"/>
    </row>
    <row r="36" spans="1:17" s="134" customFormat="1" x14ac:dyDescent="0.3">
      <c r="A36" s="127">
        <v>30</v>
      </c>
      <c r="B36" s="128" t="s">
        <v>128</v>
      </c>
      <c r="C36" s="162">
        <v>38348</v>
      </c>
      <c r="D36" s="163" t="s">
        <v>98</v>
      </c>
      <c r="E36" s="136" t="s">
        <v>43</v>
      </c>
      <c r="F36" s="164">
        <v>1.8041666666666666E-3</v>
      </c>
      <c r="G36" s="27">
        <f t="shared" si="0"/>
        <v>155.88000000000028</v>
      </c>
      <c r="H36" s="28">
        <f t="shared" si="1"/>
        <v>51.96</v>
      </c>
      <c r="I36" s="165">
        <v>1.1008101851851851E-3</v>
      </c>
      <c r="J36" s="27">
        <f t="shared" si="2"/>
        <v>95.110000000000412</v>
      </c>
      <c r="K36" s="28">
        <f t="shared" si="3"/>
        <v>47.555000000000206</v>
      </c>
      <c r="L36" s="166">
        <v>44.875999999999998</v>
      </c>
      <c r="M36" s="133">
        <f t="shared" si="4"/>
        <v>144.39100000000022</v>
      </c>
    </row>
    <row r="37" spans="1:17" s="134" customFormat="1" x14ac:dyDescent="0.3">
      <c r="A37" s="127">
        <v>31</v>
      </c>
      <c r="B37" s="136" t="s">
        <v>129</v>
      </c>
      <c r="C37" s="162">
        <v>38297</v>
      </c>
      <c r="D37" s="163" t="s">
        <v>98</v>
      </c>
      <c r="E37" s="136" t="s">
        <v>34</v>
      </c>
      <c r="F37" s="164">
        <v>1.7619212962962962E-3</v>
      </c>
      <c r="G37" s="167">
        <f t="shared" si="0"/>
        <v>152.23000000000033</v>
      </c>
      <c r="H37" s="168">
        <f t="shared" si="1"/>
        <v>50.743000000000002</v>
      </c>
      <c r="I37" s="165">
        <v>1.1032407407407406E-3</v>
      </c>
      <c r="J37" s="167">
        <f t="shared" si="2"/>
        <v>95.319999999999922</v>
      </c>
      <c r="K37" s="168">
        <f t="shared" si="3"/>
        <v>47.659999999999961</v>
      </c>
      <c r="L37" s="166">
        <v>46.38</v>
      </c>
      <c r="M37" s="133">
        <f t="shared" si="4"/>
        <v>144.78299999999996</v>
      </c>
    </row>
    <row r="38" spans="1:17" s="134" customFormat="1" x14ac:dyDescent="0.3">
      <c r="A38" s="127">
        <v>32</v>
      </c>
      <c r="B38" s="128" t="s">
        <v>130</v>
      </c>
      <c r="C38" s="129">
        <v>38297</v>
      </c>
      <c r="D38" s="127" t="s">
        <v>98</v>
      </c>
      <c r="E38" s="136" t="s">
        <v>43</v>
      </c>
      <c r="F38" s="130">
        <v>1.8319444444444444E-3</v>
      </c>
      <c r="G38" s="167">
        <f t="shared" si="0"/>
        <v>158.27999999999963</v>
      </c>
      <c r="H38" s="168">
        <f t="shared" si="1"/>
        <v>52.759</v>
      </c>
      <c r="I38" s="131">
        <v>1.0972222222222223E-3</v>
      </c>
      <c r="J38" s="167">
        <f t="shared" si="2"/>
        <v>94.799999999999798</v>
      </c>
      <c r="K38" s="168">
        <f t="shared" si="3"/>
        <v>47.399999999999899</v>
      </c>
      <c r="L38" s="132">
        <v>44.97</v>
      </c>
      <c r="M38" s="133">
        <f t="shared" si="4"/>
        <v>145.12899999999991</v>
      </c>
    </row>
    <row r="39" spans="1:17" s="134" customFormat="1" x14ac:dyDescent="0.3">
      <c r="A39" s="127">
        <v>33</v>
      </c>
      <c r="B39" s="169" t="s">
        <v>131</v>
      </c>
      <c r="C39" s="129">
        <v>38396</v>
      </c>
      <c r="D39" s="127" t="s">
        <v>98</v>
      </c>
      <c r="E39" s="128" t="s">
        <v>64</v>
      </c>
      <c r="F39" s="130">
        <v>1.7371527777777778E-3</v>
      </c>
      <c r="G39" s="167">
        <f t="shared" si="0"/>
        <v>150.09000000000017</v>
      </c>
      <c r="H39" s="168">
        <f t="shared" si="1"/>
        <v>50.03</v>
      </c>
      <c r="I39" s="131">
        <v>1.1375000000000001E-3</v>
      </c>
      <c r="J39" s="167">
        <f t="shared" si="2"/>
        <v>98.28</v>
      </c>
      <c r="K39" s="168">
        <f t="shared" si="3"/>
        <v>49.14</v>
      </c>
      <c r="L39" s="132">
        <v>45.96</v>
      </c>
      <c r="M39" s="133">
        <f t="shared" si="4"/>
        <v>145.13</v>
      </c>
    </row>
    <row r="40" spans="1:17" s="134" customFormat="1" x14ac:dyDescent="0.3">
      <c r="A40" s="127">
        <v>34</v>
      </c>
      <c r="B40" s="128" t="s">
        <v>132</v>
      </c>
      <c r="C40" s="129">
        <v>38555</v>
      </c>
      <c r="D40" s="127" t="s">
        <v>98</v>
      </c>
      <c r="E40" s="128" t="s">
        <v>43</v>
      </c>
      <c r="F40" s="130">
        <v>1.7835648148148146E-3</v>
      </c>
      <c r="G40" s="167">
        <f t="shared" si="0"/>
        <v>154.0999999999996</v>
      </c>
      <c r="H40" s="168">
        <f t="shared" si="1"/>
        <v>51.366</v>
      </c>
      <c r="I40" s="131">
        <v>1.0995370370370371E-3</v>
      </c>
      <c r="J40" s="167">
        <f t="shared" si="2"/>
        <v>95.000000000000256</v>
      </c>
      <c r="K40" s="168">
        <f t="shared" si="3"/>
        <v>47.500000000000128</v>
      </c>
      <c r="L40" s="132">
        <v>46.436999999999998</v>
      </c>
      <c r="M40" s="133">
        <f t="shared" si="4"/>
        <v>145.30300000000011</v>
      </c>
    </row>
    <row r="41" spans="1:17" s="134" customFormat="1" x14ac:dyDescent="0.3">
      <c r="A41" s="127">
        <v>35</v>
      </c>
      <c r="B41" s="128" t="s">
        <v>133</v>
      </c>
      <c r="C41" s="129" t="s">
        <v>134</v>
      </c>
      <c r="D41" s="127" t="s">
        <v>98</v>
      </c>
      <c r="E41" s="137" t="s">
        <v>51</v>
      </c>
      <c r="F41" s="130" t="s">
        <v>135</v>
      </c>
      <c r="G41" s="167">
        <v>153.482</v>
      </c>
      <c r="H41" s="168">
        <f>G41/3</f>
        <v>51.160666666666664</v>
      </c>
      <c r="I41" s="170" t="s">
        <v>136</v>
      </c>
      <c r="J41" s="167">
        <v>95.53</v>
      </c>
      <c r="K41" s="168">
        <f t="shared" si="3"/>
        <v>47.765000000000001</v>
      </c>
      <c r="L41" s="171">
        <v>46.49</v>
      </c>
      <c r="M41" s="133">
        <f t="shared" si="4"/>
        <v>145.41566666666668</v>
      </c>
    </row>
    <row r="42" spans="1:17" s="134" customFormat="1" x14ac:dyDescent="0.3">
      <c r="A42" s="127">
        <v>36</v>
      </c>
      <c r="B42" s="128" t="s">
        <v>137</v>
      </c>
      <c r="C42" s="129">
        <v>38250</v>
      </c>
      <c r="D42" s="127" t="s">
        <v>98</v>
      </c>
      <c r="E42" s="137" t="s">
        <v>56</v>
      </c>
      <c r="F42" s="130" t="s">
        <v>138</v>
      </c>
      <c r="G42" s="167">
        <v>155.1</v>
      </c>
      <c r="H42" s="168">
        <f>G42/3</f>
        <v>51.699999999999996</v>
      </c>
      <c r="I42" s="170" t="s">
        <v>139</v>
      </c>
      <c r="J42" s="167">
        <v>95.25</v>
      </c>
      <c r="K42" s="168">
        <f t="shared" si="3"/>
        <v>47.625</v>
      </c>
      <c r="L42" s="171">
        <v>46.82</v>
      </c>
      <c r="M42" s="133">
        <f t="shared" si="4"/>
        <v>146.14499999999998</v>
      </c>
    </row>
    <row r="43" spans="1:17" x14ac:dyDescent="0.3">
      <c r="A43" s="172">
        <v>37</v>
      </c>
      <c r="B43" s="173" t="s">
        <v>140</v>
      </c>
      <c r="C43" s="174">
        <v>38571</v>
      </c>
      <c r="D43" s="172" t="s">
        <v>98</v>
      </c>
      <c r="E43" s="175" t="s">
        <v>64</v>
      </c>
      <c r="F43" s="176">
        <v>1.7553009259259258E-3</v>
      </c>
      <c r="G43" s="60">
        <f>VALUE(SUBSTITUTE(IF(SUBSTITUTE(F43,":","",2)=F43,"0:","")&amp;F43,".",","))*86400</f>
        <v>151.65800000000036</v>
      </c>
      <c r="H43" s="61">
        <f>ROUNDDOWN(G43/3,3)</f>
        <v>50.552</v>
      </c>
      <c r="I43" s="177">
        <v>1.1444444444444445E-3</v>
      </c>
      <c r="J43" s="60">
        <f>VALUE(SUBSTITUTE(IF(SUBSTITUTE(I43,":","",2)=I43,"0:","")&amp;I43,".",","))*86400</f>
        <v>98.879999999999612</v>
      </c>
      <c r="K43" s="61">
        <f t="shared" si="3"/>
        <v>49.439999999999806</v>
      </c>
      <c r="L43" s="178">
        <v>46.5</v>
      </c>
      <c r="M43" s="179">
        <f t="shared" si="4"/>
        <v>146.49199999999979</v>
      </c>
    </row>
    <row r="44" spans="1:17" x14ac:dyDescent="0.3">
      <c r="A44" s="172">
        <v>38</v>
      </c>
      <c r="B44" s="173" t="s">
        <v>141</v>
      </c>
      <c r="C44" s="174">
        <v>38416</v>
      </c>
      <c r="D44" s="172" t="s">
        <v>98</v>
      </c>
      <c r="E44" s="175" t="s">
        <v>25</v>
      </c>
      <c r="F44" s="176">
        <v>1.7685185185185184E-3</v>
      </c>
      <c r="G44" s="60">
        <f>VALUE(SUBSTITUTE(IF(SUBSTITUTE(F44,":","",2)=F44,"0:","")&amp;F44,".",","))*86400</f>
        <v>152.80000000000013</v>
      </c>
      <c r="H44" s="61">
        <f>ROUNDDOWN(G44/3,3)</f>
        <v>50.933</v>
      </c>
      <c r="I44" s="177">
        <v>1.1655092592592591E-3</v>
      </c>
      <c r="J44" s="60">
        <f>VALUE(SUBSTITUTE(IF(SUBSTITUTE(I44,":","",2)=I44,"0:","")&amp;I44,".",","))*86400</f>
        <v>100.70000000000006</v>
      </c>
      <c r="K44" s="61">
        <f t="shared" si="3"/>
        <v>50.35000000000003</v>
      </c>
      <c r="L44" s="178">
        <v>45.3</v>
      </c>
      <c r="M44" s="179">
        <f t="shared" si="4"/>
        <v>146.58300000000003</v>
      </c>
    </row>
    <row r="45" spans="1:17" x14ac:dyDescent="0.3">
      <c r="A45" s="172">
        <v>39</v>
      </c>
      <c r="B45" s="173" t="s">
        <v>142</v>
      </c>
      <c r="C45" s="174">
        <v>38839</v>
      </c>
      <c r="D45" s="172" t="s">
        <v>98</v>
      </c>
      <c r="E45" s="175" t="s">
        <v>62</v>
      </c>
      <c r="F45" s="176">
        <v>1.7528935185185189E-3</v>
      </c>
      <c r="G45" s="60">
        <f>VALUE(SUBSTITUTE(IF(SUBSTITUTE(F45,":","",2)=F45,"0:","")&amp;F45,".",","))*86400</f>
        <v>151.45000000000013</v>
      </c>
      <c r="H45" s="61">
        <f>ROUNDDOWN(G45/3,3)</f>
        <v>50.482999999999997</v>
      </c>
      <c r="I45" s="177">
        <v>1.1305555555555557E-3</v>
      </c>
      <c r="J45" s="60">
        <f>VALUE(SUBSTITUTE(IF(SUBSTITUTE(I45,":","",2)=I45,"0:","")&amp;I45,".",","))*86400</f>
        <v>97.680000000000376</v>
      </c>
      <c r="K45" s="61">
        <f t="shared" si="3"/>
        <v>48.840000000000188</v>
      </c>
      <c r="L45" s="178">
        <v>47.51</v>
      </c>
      <c r="M45" s="179">
        <f t="shared" si="4"/>
        <v>146.83300000000017</v>
      </c>
    </row>
    <row r="46" spans="1:17" x14ac:dyDescent="0.3">
      <c r="A46" s="172">
        <v>40</v>
      </c>
      <c r="B46" s="173" t="s">
        <v>143</v>
      </c>
      <c r="C46" s="174">
        <v>38522</v>
      </c>
      <c r="D46" s="172" t="s">
        <v>98</v>
      </c>
      <c r="E46" s="175" t="s">
        <v>43</v>
      </c>
      <c r="F46" s="176">
        <v>1.7642361111111112E-3</v>
      </c>
      <c r="G46" s="60">
        <f>VALUE(SUBSTITUTE(IF(SUBSTITUTE(F46,":","",2)=F46,"0:","")&amp;F46,".",","))*86400</f>
        <v>152.42999999999992</v>
      </c>
      <c r="H46" s="61">
        <f>ROUNDDOWN(G46/3,3)</f>
        <v>50.81</v>
      </c>
      <c r="I46" s="180">
        <v>1.1247685185185187E-3</v>
      </c>
      <c r="J46" s="60">
        <f>VALUE(SUBSTITUTE(IF(SUBSTITUTE(I46,":","",2)=I46,"0:","")&amp;I46,".",","))*86400</f>
        <v>97.180000000000121</v>
      </c>
      <c r="K46" s="61">
        <f t="shared" si="3"/>
        <v>48.59000000000006</v>
      </c>
      <c r="L46" s="181">
        <v>48.23</v>
      </c>
      <c r="M46" s="179">
        <f t="shared" si="4"/>
        <v>147.63000000000005</v>
      </c>
    </row>
    <row r="47" spans="1:17" x14ac:dyDescent="0.3">
      <c r="A47" s="172">
        <v>41</v>
      </c>
      <c r="B47" s="173" t="s">
        <v>144</v>
      </c>
      <c r="C47" s="174">
        <v>38727</v>
      </c>
      <c r="D47" s="172" t="s">
        <v>98</v>
      </c>
      <c r="E47" s="175" t="s">
        <v>25</v>
      </c>
      <c r="F47" s="182">
        <v>1.7754629629629631E-3</v>
      </c>
      <c r="G47" s="60">
        <f>VALUE(SUBSTITUTE(IF(SUBSTITUTE(F47,":","",2)=F47,"0:","")&amp;F47,".",","))*86400</f>
        <v>153.39999999999975</v>
      </c>
      <c r="H47" s="61">
        <f>ROUNDDOWN(G47/3,3)</f>
        <v>51.133000000000003</v>
      </c>
      <c r="I47" s="180">
        <v>1.1446759259259259E-3</v>
      </c>
      <c r="J47" s="60">
        <f>VALUE(SUBSTITUTE(IF(SUBSTITUTE(I47,":","",2)=I47,"0:","")&amp;I47,".",","))*86400</f>
        <v>98.900000000000361</v>
      </c>
      <c r="K47" s="61">
        <f t="shared" si="3"/>
        <v>49.45000000000018</v>
      </c>
      <c r="L47" s="181">
        <v>47.3</v>
      </c>
      <c r="M47" s="179">
        <f t="shared" si="4"/>
        <v>147.88300000000018</v>
      </c>
    </row>
    <row r="48" spans="1:17" x14ac:dyDescent="0.3">
      <c r="A48" s="172">
        <v>42</v>
      </c>
      <c r="B48" s="173" t="s">
        <v>145</v>
      </c>
      <c r="C48" s="174" t="s">
        <v>146</v>
      </c>
      <c r="D48" s="172" t="s">
        <v>98</v>
      </c>
      <c r="E48" s="183" t="s">
        <v>51</v>
      </c>
      <c r="F48" s="182" t="s">
        <v>147</v>
      </c>
      <c r="G48" s="60">
        <v>154.44999999999999</v>
      </c>
      <c r="H48" s="61">
        <f>G48/3</f>
        <v>51.483333333333327</v>
      </c>
      <c r="I48" s="184" t="s">
        <v>148</v>
      </c>
      <c r="J48" s="60">
        <v>98.061999999999998</v>
      </c>
      <c r="K48" s="61">
        <f t="shared" si="3"/>
        <v>49.030999999999999</v>
      </c>
      <c r="L48" s="185">
        <v>47.396000000000001</v>
      </c>
      <c r="M48" s="179">
        <f t="shared" si="4"/>
        <v>147.91033333333331</v>
      </c>
    </row>
    <row r="49" spans="1:16" x14ac:dyDescent="0.3">
      <c r="A49" s="172">
        <v>43</v>
      </c>
      <c r="B49" s="186" t="s">
        <v>149</v>
      </c>
      <c r="C49" s="187">
        <v>38523</v>
      </c>
      <c r="D49" s="188" t="s">
        <v>98</v>
      </c>
      <c r="E49" s="189" t="s">
        <v>27</v>
      </c>
      <c r="F49" s="190">
        <v>1.7861111111111109E-3</v>
      </c>
      <c r="G49" s="60">
        <f t="shared" ref="G49:G65" si="5">VALUE(SUBSTITUTE(IF(SUBSTITUTE(F49,":","",2)=F49,"0:","")&amp;F49,".",","))*86400</f>
        <v>154.31999999999991</v>
      </c>
      <c r="H49" s="61">
        <f t="shared" ref="H49:H65" si="6">ROUNDDOWN(G49/3,3)</f>
        <v>51.44</v>
      </c>
      <c r="I49" s="191">
        <v>1.1724537037037038E-3</v>
      </c>
      <c r="J49" s="60">
        <f t="shared" ref="J49:J65" si="7">VALUE(SUBSTITUTE(IF(SUBSTITUTE(I49,":","",2)=I49,"0:","")&amp;I49,".",","))*86400</f>
        <v>101.29999999999968</v>
      </c>
      <c r="K49" s="61">
        <f t="shared" si="3"/>
        <v>50.649999999999842</v>
      </c>
      <c r="L49" s="192">
        <v>45.906999999999996</v>
      </c>
      <c r="M49" s="179">
        <f t="shared" si="4"/>
        <v>147.99699999999984</v>
      </c>
    </row>
    <row r="50" spans="1:16" x14ac:dyDescent="0.3">
      <c r="A50" s="172">
        <v>44</v>
      </c>
      <c r="B50" s="173" t="s">
        <v>177</v>
      </c>
      <c r="C50" s="174">
        <v>38748</v>
      </c>
      <c r="D50" s="172" t="s">
        <v>98</v>
      </c>
      <c r="E50" s="197" t="s">
        <v>25</v>
      </c>
      <c r="F50" s="182" t="s">
        <v>178</v>
      </c>
      <c r="G50" s="60">
        <v>155.5</v>
      </c>
      <c r="H50" s="61">
        <f>ROUNDDOWN(G50/3,3)</f>
        <v>51.832999999999998</v>
      </c>
      <c r="I50" s="184" t="s">
        <v>179</v>
      </c>
      <c r="J50" s="60">
        <v>100.4</v>
      </c>
      <c r="K50" s="61">
        <f>J50/2</f>
        <v>50.2</v>
      </c>
      <c r="L50" s="185">
        <v>46.2</v>
      </c>
      <c r="M50" s="179">
        <f>H50+K50+L50</f>
        <v>148.233</v>
      </c>
    </row>
    <row r="51" spans="1:16" x14ac:dyDescent="0.3">
      <c r="A51" s="172">
        <v>45</v>
      </c>
      <c r="B51" s="173" t="s">
        <v>150</v>
      </c>
      <c r="C51" s="174">
        <v>38407</v>
      </c>
      <c r="D51" s="172" t="s">
        <v>98</v>
      </c>
      <c r="E51" s="175" t="s">
        <v>34</v>
      </c>
      <c r="F51" s="176">
        <v>1.8327546296296295E-3</v>
      </c>
      <c r="G51" s="60">
        <f t="shared" si="5"/>
        <v>158.35000000000002</v>
      </c>
      <c r="H51" s="61">
        <f t="shared" si="6"/>
        <v>52.783000000000001</v>
      </c>
      <c r="I51" s="180">
        <v>1.1581018518518518E-3</v>
      </c>
      <c r="J51" s="60">
        <f t="shared" si="7"/>
        <v>100.05999999999985</v>
      </c>
      <c r="K51" s="61">
        <f t="shared" si="3"/>
        <v>50.029999999999923</v>
      </c>
      <c r="L51" s="181">
        <v>46.65</v>
      </c>
      <c r="M51" s="179">
        <f t="shared" si="4"/>
        <v>149.46299999999994</v>
      </c>
    </row>
    <row r="52" spans="1:16" x14ac:dyDescent="0.3">
      <c r="A52" s="172">
        <v>46</v>
      </c>
      <c r="B52" s="173" t="s">
        <v>151</v>
      </c>
      <c r="C52" s="174">
        <v>38546</v>
      </c>
      <c r="D52" s="172" t="s">
        <v>98</v>
      </c>
      <c r="E52" s="175" t="s">
        <v>62</v>
      </c>
      <c r="F52" s="176">
        <v>1.8259259259259259E-3</v>
      </c>
      <c r="G52" s="60">
        <f t="shared" si="5"/>
        <v>157.76000000000036</v>
      </c>
      <c r="H52" s="61">
        <f t="shared" si="6"/>
        <v>52.585999999999999</v>
      </c>
      <c r="I52" s="180">
        <v>1.1424768518518518E-3</v>
      </c>
      <c r="J52" s="60">
        <f t="shared" si="7"/>
        <v>98.709999999999837</v>
      </c>
      <c r="K52" s="61">
        <f t="shared" si="3"/>
        <v>49.354999999999919</v>
      </c>
      <c r="L52" s="181">
        <v>47.91</v>
      </c>
      <c r="M52" s="179">
        <f t="shared" si="4"/>
        <v>149.85099999999991</v>
      </c>
    </row>
    <row r="53" spans="1:16" x14ac:dyDescent="0.3">
      <c r="A53" s="172">
        <v>47</v>
      </c>
      <c r="B53" s="173" t="s">
        <v>152</v>
      </c>
      <c r="C53" s="174">
        <v>38181</v>
      </c>
      <c r="D53" s="172" t="s">
        <v>98</v>
      </c>
      <c r="E53" s="183" t="s">
        <v>37</v>
      </c>
      <c r="F53" s="182">
        <v>1.805486111111111E-3</v>
      </c>
      <c r="G53" s="60">
        <f t="shared" si="5"/>
        <v>155.99399999999989</v>
      </c>
      <c r="H53" s="61">
        <f t="shared" si="6"/>
        <v>51.997999999999998</v>
      </c>
      <c r="I53" s="184">
        <v>1.1947916666666667E-3</v>
      </c>
      <c r="J53" s="60">
        <f t="shared" si="7"/>
        <v>103.23000000000029</v>
      </c>
      <c r="K53" s="61">
        <f t="shared" si="3"/>
        <v>51.615000000000144</v>
      </c>
      <c r="L53" s="185">
        <v>46.564999999999998</v>
      </c>
      <c r="M53" s="179">
        <f t="shared" si="4"/>
        <v>150.17800000000014</v>
      </c>
    </row>
    <row r="54" spans="1:16" x14ac:dyDescent="0.3">
      <c r="A54" s="172">
        <v>48</v>
      </c>
      <c r="B54" s="173" t="s">
        <v>153</v>
      </c>
      <c r="C54" s="174">
        <v>38529</v>
      </c>
      <c r="D54" s="172" t="s">
        <v>98</v>
      </c>
      <c r="E54" s="183" t="s">
        <v>37</v>
      </c>
      <c r="F54" s="182">
        <v>1.7997685185185185E-3</v>
      </c>
      <c r="G54" s="60">
        <f t="shared" si="5"/>
        <v>155.50000000000011</v>
      </c>
      <c r="H54" s="61">
        <f t="shared" si="6"/>
        <v>51.832999999999998</v>
      </c>
      <c r="I54" s="184">
        <v>1.1879745370370371E-3</v>
      </c>
      <c r="J54" s="60">
        <f t="shared" si="7"/>
        <v>102.64100000000025</v>
      </c>
      <c r="K54" s="61">
        <f t="shared" si="3"/>
        <v>51.320500000000123</v>
      </c>
      <c r="L54" s="185">
        <v>47.45</v>
      </c>
      <c r="M54" s="179">
        <f t="shared" si="4"/>
        <v>150.60350000000011</v>
      </c>
    </row>
    <row r="55" spans="1:16" x14ac:dyDescent="0.3">
      <c r="A55" s="172">
        <v>49</v>
      </c>
      <c r="B55" s="173" t="s">
        <v>154</v>
      </c>
      <c r="C55" s="187">
        <v>38581</v>
      </c>
      <c r="D55" s="188" t="s">
        <v>98</v>
      </c>
      <c r="E55" s="189" t="s">
        <v>39</v>
      </c>
      <c r="F55" s="190">
        <v>1.8539351851851852E-3</v>
      </c>
      <c r="G55" s="60">
        <f t="shared" si="5"/>
        <v>160.1800000000004</v>
      </c>
      <c r="H55" s="61">
        <f t="shared" si="6"/>
        <v>53.393000000000001</v>
      </c>
      <c r="I55" s="191">
        <v>1.1422453703703703E-3</v>
      </c>
      <c r="J55" s="60">
        <f t="shared" si="7"/>
        <v>98.689999999999969</v>
      </c>
      <c r="K55" s="61">
        <f t="shared" si="3"/>
        <v>49.344999999999985</v>
      </c>
      <c r="L55" s="192">
        <v>47.91</v>
      </c>
      <c r="M55" s="179">
        <f t="shared" si="4"/>
        <v>150.64799999999997</v>
      </c>
    </row>
    <row r="56" spans="1:16" x14ac:dyDescent="0.3">
      <c r="A56" s="172">
        <v>50</v>
      </c>
      <c r="B56" s="173" t="s">
        <v>155</v>
      </c>
      <c r="C56" s="174">
        <v>38608</v>
      </c>
      <c r="D56" s="172" t="s">
        <v>98</v>
      </c>
      <c r="E56" s="183" t="s">
        <v>37</v>
      </c>
      <c r="F56" s="182">
        <v>1.9388888888888891E-3</v>
      </c>
      <c r="G56" s="60">
        <f t="shared" si="5"/>
        <v>167.5200000000001</v>
      </c>
      <c r="H56" s="61">
        <f t="shared" si="6"/>
        <v>55.84</v>
      </c>
      <c r="I56" s="184">
        <v>1.1155671296296298E-3</v>
      </c>
      <c r="J56" s="60">
        <f t="shared" si="7"/>
        <v>96.385000000000034</v>
      </c>
      <c r="K56" s="61">
        <f t="shared" si="3"/>
        <v>48.192500000000017</v>
      </c>
      <c r="L56" s="185">
        <v>46.65</v>
      </c>
      <c r="M56" s="179">
        <f t="shared" si="4"/>
        <v>150.68250000000003</v>
      </c>
    </row>
    <row r="57" spans="1:16" x14ac:dyDescent="0.3">
      <c r="A57" s="172">
        <v>51</v>
      </c>
      <c r="B57" s="173" t="s">
        <v>156</v>
      </c>
      <c r="C57" s="174">
        <v>38465</v>
      </c>
      <c r="D57" s="172" t="s">
        <v>98</v>
      </c>
      <c r="E57" s="175" t="s">
        <v>25</v>
      </c>
      <c r="F57" s="182">
        <v>1.8310185185185185E-3</v>
      </c>
      <c r="G57" s="60">
        <f t="shared" si="5"/>
        <v>158.20000000000013</v>
      </c>
      <c r="H57" s="61">
        <f t="shared" si="6"/>
        <v>52.732999999999997</v>
      </c>
      <c r="I57" s="180">
        <v>1.158564814814815E-3</v>
      </c>
      <c r="J57" s="60">
        <f t="shared" si="7"/>
        <v>100.09999999999958</v>
      </c>
      <c r="K57" s="61">
        <f t="shared" si="3"/>
        <v>50.049999999999791</v>
      </c>
      <c r="L57" s="181">
        <v>48.6</v>
      </c>
      <c r="M57" s="179">
        <f t="shared" si="4"/>
        <v>151.38299999999978</v>
      </c>
    </row>
    <row r="58" spans="1:16" x14ac:dyDescent="0.3">
      <c r="A58" s="172">
        <v>52</v>
      </c>
      <c r="B58" s="175" t="s">
        <v>157</v>
      </c>
      <c r="C58" s="193">
        <v>38435</v>
      </c>
      <c r="D58" s="172" t="s">
        <v>98</v>
      </c>
      <c r="E58" s="173" t="s">
        <v>62</v>
      </c>
      <c r="F58" s="176">
        <v>1.888101851851852E-3</v>
      </c>
      <c r="G58" s="60">
        <f t="shared" si="5"/>
        <v>163.13199999999983</v>
      </c>
      <c r="H58" s="61">
        <f t="shared" si="6"/>
        <v>54.377000000000002</v>
      </c>
      <c r="I58" s="180">
        <v>1.1273842592592594E-3</v>
      </c>
      <c r="J58" s="60">
        <f t="shared" si="7"/>
        <v>97.406000000000063</v>
      </c>
      <c r="K58" s="61">
        <f t="shared" si="3"/>
        <v>48.703000000000031</v>
      </c>
      <c r="L58" s="181">
        <v>48.33</v>
      </c>
      <c r="M58" s="179">
        <f t="shared" si="4"/>
        <v>151.41000000000003</v>
      </c>
      <c r="N58" s="194"/>
      <c r="O58" s="194"/>
      <c r="P58" s="194"/>
    </row>
    <row r="59" spans="1:16" x14ac:dyDescent="0.3">
      <c r="A59" s="172">
        <v>53</v>
      </c>
      <c r="B59" s="195" t="s">
        <v>158</v>
      </c>
      <c r="C59" s="196">
        <v>38892</v>
      </c>
      <c r="D59" s="172" t="s">
        <v>98</v>
      </c>
      <c r="E59" s="173" t="s">
        <v>64</v>
      </c>
      <c r="F59" s="176">
        <v>1.7793055555555555E-3</v>
      </c>
      <c r="G59" s="60">
        <f t="shared" si="5"/>
        <v>153.7320000000004</v>
      </c>
      <c r="H59" s="61">
        <f t="shared" si="6"/>
        <v>51.244</v>
      </c>
      <c r="I59" s="180">
        <v>1.2141203703703704E-3</v>
      </c>
      <c r="J59" s="60">
        <f t="shared" si="7"/>
        <v>104.89999999999996</v>
      </c>
      <c r="K59" s="61">
        <f t="shared" si="3"/>
        <v>52.449999999999982</v>
      </c>
      <c r="L59" s="181">
        <v>47.957999999999998</v>
      </c>
      <c r="M59" s="179">
        <f t="shared" si="4"/>
        <v>151.65199999999999</v>
      </c>
    </row>
    <row r="60" spans="1:16" x14ac:dyDescent="0.3">
      <c r="A60" s="172">
        <v>54</v>
      </c>
      <c r="B60" s="173" t="s">
        <v>159</v>
      </c>
      <c r="C60" s="174">
        <v>38302</v>
      </c>
      <c r="D60" s="172" t="s">
        <v>98</v>
      </c>
      <c r="E60" s="173" t="s">
        <v>43</v>
      </c>
      <c r="F60" s="176">
        <v>1.8378472222222223E-3</v>
      </c>
      <c r="G60" s="60">
        <f t="shared" si="5"/>
        <v>158.78999999999982</v>
      </c>
      <c r="H60" s="61">
        <f t="shared" si="6"/>
        <v>52.929000000000002</v>
      </c>
      <c r="I60" s="180">
        <v>1.1999999999999999E-3</v>
      </c>
      <c r="J60" s="60">
        <f t="shared" si="7"/>
        <v>103.67999999999999</v>
      </c>
      <c r="K60" s="61">
        <f t="shared" si="3"/>
        <v>51.839999999999996</v>
      </c>
      <c r="L60" s="181">
        <v>46.94</v>
      </c>
      <c r="M60" s="179">
        <f t="shared" si="4"/>
        <v>151.709</v>
      </c>
    </row>
    <row r="61" spans="1:16" x14ac:dyDescent="0.3">
      <c r="A61" s="172">
        <v>55</v>
      </c>
      <c r="B61" s="173" t="s">
        <v>160</v>
      </c>
      <c r="C61" s="174">
        <v>38543</v>
      </c>
      <c r="D61" s="172" t="s">
        <v>98</v>
      </c>
      <c r="E61" s="173" t="s">
        <v>25</v>
      </c>
      <c r="F61" s="182">
        <v>1.8287037037037037E-3</v>
      </c>
      <c r="G61" s="60">
        <f t="shared" si="5"/>
        <v>157.99999999999969</v>
      </c>
      <c r="H61" s="61">
        <f t="shared" si="6"/>
        <v>52.665999999999997</v>
      </c>
      <c r="I61" s="180">
        <v>1.1712962962962964E-3</v>
      </c>
      <c r="J61" s="60">
        <f t="shared" si="7"/>
        <v>101.20000000000033</v>
      </c>
      <c r="K61" s="61">
        <f t="shared" si="3"/>
        <v>50.600000000000165</v>
      </c>
      <c r="L61" s="181">
        <v>48.5</v>
      </c>
      <c r="M61" s="179">
        <f t="shared" si="4"/>
        <v>151.76600000000016</v>
      </c>
    </row>
    <row r="62" spans="1:16" x14ac:dyDescent="0.3">
      <c r="A62" s="172">
        <v>56</v>
      </c>
      <c r="B62" s="173" t="s">
        <v>161</v>
      </c>
      <c r="C62" s="174">
        <v>38282</v>
      </c>
      <c r="D62" s="172" t="s">
        <v>98</v>
      </c>
      <c r="E62" s="197" t="s">
        <v>37</v>
      </c>
      <c r="F62" s="182">
        <v>1.8722222222222222E-3</v>
      </c>
      <c r="G62" s="60">
        <f t="shared" si="5"/>
        <v>161.75999999999982</v>
      </c>
      <c r="H62" s="61">
        <f t="shared" si="6"/>
        <v>53.918999999999997</v>
      </c>
      <c r="I62" s="184">
        <v>1.1914930555555554E-3</v>
      </c>
      <c r="J62" s="60">
        <f t="shared" si="7"/>
        <v>102.94500000000039</v>
      </c>
      <c r="K62" s="61">
        <f t="shared" si="3"/>
        <v>51.472500000000196</v>
      </c>
      <c r="L62" s="185">
        <v>47.2</v>
      </c>
      <c r="M62" s="179">
        <f t="shared" si="4"/>
        <v>152.5915000000002</v>
      </c>
    </row>
    <row r="63" spans="1:16" x14ac:dyDescent="0.3">
      <c r="A63" s="172">
        <v>57</v>
      </c>
      <c r="B63" s="173" t="s">
        <v>162</v>
      </c>
      <c r="C63" s="174">
        <v>38791</v>
      </c>
      <c r="D63" s="172" t="s">
        <v>98</v>
      </c>
      <c r="E63" s="197" t="s">
        <v>37</v>
      </c>
      <c r="F63" s="182">
        <v>1.8996527777777777E-3</v>
      </c>
      <c r="G63" s="60">
        <f t="shared" si="5"/>
        <v>164.13000000000019</v>
      </c>
      <c r="H63" s="61">
        <f t="shared" si="6"/>
        <v>54.71</v>
      </c>
      <c r="I63" s="184">
        <v>1.1840277777777778E-3</v>
      </c>
      <c r="J63" s="60">
        <f t="shared" si="7"/>
        <v>102.30000000000018</v>
      </c>
      <c r="K63" s="61">
        <f t="shared" si="3"/>
        <v>51.150000000000091</v>
      </c>
      <c r="L63" s="185">
        <v>48.365000000000002</v>
      </c>
      <c r="M63" s="179">
        <f t="shared" si="4"/>
        <v>154.22500000000011</v>
      </c>
    </row>
    <row r="64" spans="1:16" x14ac:dyDescent="0.3">
      <c r="A64" s="172">
        <v>58</v>
      </c>
      <c r="B64" s="173" t="s">
        <v>163</v>
      </c>
      <c r="C64" s="174">
        <v>38237</v>
      </c>
      <c r="D64" s="172" t="s">
        <v>98</v>
      </c>
      <c r="E64" s="173" t="s">
        <v>64</v>
      </c>
      <c r="F64" s="176">
        <v>1.9586805555555555E-3</v>
      </c>
      <c r="G64" s="60">
        <f t="shared" si="5"/>
        <v>169.23000000000036</v>
      </c>
      <c r="H64" s="61">
        <f t="shared" si="6"/>
        <v>56.41</v>
      </c>
      <c r="I64" s="180">
        <v>1.2005787037037037E-3</v>
      </c>
      <c r="J64" s="60">
        <f t="shared" si="7"/>
        <v>103.72999999999968</v>
      </c>
      <c r="K64" s="61">
        <f t="shared" si="3"/>
        <v>51.864999999999839</v>
      </c>
      <c r="L64" s="181">
        <v>49.84</v>
      </c>
      <c r="M64" s="179">
        <f t="shared" si="4"/>
        <v>158.11499999999984</v>
      </c>
    </row>
    <row r="65" spans="1:17" x14ac:dyDescent="0.3">
      <c r="A65" s="172">
        <v>59</v>
      </c>
      <c r="B65" s="195" t="s">
        <v>164</v>
      </c>
      <c r="C65" s="196">
        <v>38853</v>
      </c>
      <c r="D65" s="172" t="s">
        <v>98</v>
      </c>
      <c r="E65" s="173" t="s">
        <v>64</v>
      </c>
      <c r="F65" s="176">
        <v>1.9083333333333333E-3</v>
      </c>
      <c r="G65" s="60">
        <f t="shared" si="5"/>
        <v>164.87999999999971</v>
      </c>
      <c r="H65" s="61">
        <f t="shared" si="6"/>
        <v>54.959000000000003</v>
      </c>
      <c r="I65" s="180">
        <v>1.2180902777777778E-3</v>
      </c>
      <c r="J65" s="60">
        <f t="shared" si="7"/>
        <v>105.24300000000019</v>
      </c>
      <c r="K65" s="61">
        <f t="shared" si="3"/>
        <v>52.621500000000097</v>
      </c>
      <c r="L65" s="181">
        <v>50.954999999999998</v>
      </c>
      <c r="M65" s="179">
        <f t="shared" si="4"/>
        <v>158.5355000000001</v>
      </c>
    </row>
    <row r="66" spans="1:17" x14ac:dyDescent="0.3">
      <c r="A66" s="172">
        <v>60</v>
      </c>
      <c r="B66" s="173" t="s">
        <v>165</v>
      </c>
      <c r="C66" s="174">
        <v>38514</v>
      </c>
      <c r="D66" s="172" t="s">
        <v>98</v>
      </c>
      <c r="E66" s="197" t="s">
        <v>56</v>
      </c>
      <c r="F66" s="182" t="s">
        <v>166</v>
      </c>
      <c r="G66" s="60">
        <v>165.72</v>
      </c>
      <c r="H66" s="61">
        <f>G66/3</f>
        <v>55.24</v>
      </c>
      <c r="I66" s="184" t="s">
        <v>167</v>
      </c>
      <c r="J66" s="60">
        <v>108.21</v>
      </c>
      <c r="K66" s="61">
        <f t="shared" si="3"/>
        <v>54.104999999999997</v>
      </c>
      <c r="L66" s="185">
        <v>49.56</v>
      </c>
      <c r="M66" s="179">
        <f t="shared" si="4"/>
        <v>158.905</v>
      </c>
    </row>
    <row r="67" spans="1:17" x14ac:dyDescent="0.3">
      <c r="A67" s="172">
        <v>61</v>
      </c>
      <c r="B67" s="173" t="s">
        <v>168</v>
      </c>
      <c r="C67" s="174">
        <v>38577</v>
      </c>
      <c r="D67" s="172" t="s">
        <v>98</v>
      </c>
      <c r="E67" s="197" t="s">
        <v>56</v>
      </c>
      <c r="F67" s="182" t="s">
        <v>169</v>
      </c>
      <c r="G67" s="60">
        <v>162.88999999999999</v>
      </c>
      <c r="H67" s="61">
        <f>G67/3</f>
        <v>54.29666666666666</v>
      </c>
      <c r="I67" s="184" t="s">
        <v>170</v>
      </c>
      <c r="J67" s="60">
        <v>107.83</v>
      </c>
      <c r="K67" s="61">
        <f t="shared" si="3"/>
        <v>53.914999999999999</v>
      </c>
      <c r="L67" s="185">
        <v>50.86</v>
      </c>
      <c r="M67" s="179">
        <f t="shared" si="4"/>
        <v>159.07166666666666</v>
      </c>
      <c r="Q67" s="198"/>
    </row>
    <row r="68" spans="1:17" x14ac:dyDescent="0.3">
      <c r="A68" s="172">
        <v>62</v>
      </c>
      <c r="B68" s="173" t="s">
        <v>171</v>
      </c>
      <c r="C68" s="174">
        <v>38575</v>
      </c>
      <c r="D68" s="172" t="s">
        <v>98</v>
      </c>
      <c r="E68" s="173" t="s">
        <v>43</v>
      </c>
      <c r="F68" s="176">
        <v>1.9818287037037035E-3</v>
      </c>
      <c r="G68" s="60">
        <f t="shared" ref="G68:G73" si="8">VALUE(SUBSTITUTE(IF(SUBSTITUTE(F68,":","",2)=F68,"0:","")&amp;F68,".",","))*86400</f>
        <v>171.22999999999968</v>
      </c>
      <c r="H68" s="61">
        <f t="shared" ref="H68:H73" si="9">ROUNDDOWN(G68/3,3)</f>
        <v>57.076000000000001</v>
      </c>
      <c r="I68" s="180">
        <v>1.2495370370370371E-3</v>
      </c>
      <c r="J68" s="60">
        <f t="shared" ref="J68:J73" si="10">VALUE(SUBSTITUTE(IF(SUBSTITUTE(I68,":","",2)=I68,"0:","")&amp;I68,".",","))*86400</f>
        <v>107.96000000000026</v>
      </c>
      <c r="K68" s="61">
        <f t="shared" si="3"/>
        <v>53.980000000000132</v>
      </c>
      <c r="L68" s="181">
        <v>50.05</v>
      </c>
      <c r="M68" s="179">
        <f t="shared" si="4"/>
        <v>161.10600000000011</v>
      </c>
      <c r="N68" s="198"/>
      <c r="O68" s="198"/>
      <c r="P68" s="198"/>
    </row>
    <row r="69" spans="1:17" x14ac:dyDescent="0.3">
      <c r="A69" s="172">
        <v>63</v>
      </c>
      <c r="B69" s="195" t="s">
        <v>172</v>
      </c>
      <c r="C69" s="196">
        <v>38835</v>
      </c>
      <c r="D69" s="172" t="s">
        <v>98</v>
      </c>
      <c r="E69" s="173" t="s">
        <v>64</v>
      </c>
      <c r="F69" s="176">
        <v>1.9447569444444443E-3</v>
      </c>
      <c r="G69" s="60">
        <f t="shared" si="8"/>
        <v>168.02699999999962</v>
      </c>
      <c r="H69" s="61">
        <f t="shared" si="9"/>
        <v>56.008000000000003</v>
      </c>
      <c r="I69" s="180">
        <v>1.3481712962962963E-3</v>
      </c>
      <c r="J69" s="60">
        <f t="shared" si="10"/>
        <v>116.48200000000033</v>
      </c>
      <c r="K69" s="61">
        <f t="shared" si="3"/>
        <v>58.241000000000163</v>
      </c>
      <c r="L69" s="181">
        <v>49.759</v>
      </c>
      <c r="M69" s="179">
        <f t="shared" si="4"/>
        <v>164.00800000000015</v>
      </c>
    </row>
    <row r="70" spans="1:17" x14ac:dyDescent="0.3">
      <c r="A70" s="172">
        <v>64</v>
      </c>
      <c r="B70" s="173" t="s">
        <v>173</v>
      </c>
      <c r="C70" s="174">
        <v>38279</v>
      </c>
      <c r="D70" s="172" t="s">
        <v>98</v>
      </c>
      <c r="E70" s="197" t="s">
        <v>37</v>
      </c>
      <c r="F70" s="182">
        <v>1.9917939814814815E-3</v>
      </c>
      <c r="G70" s="60">
        <f t="shared" si="8"/>
        <v>172.09099999999987</v>
      </c>
      <c r="H70" s="61">
        <f t="shared" si="9"/>
        <v>57.363</v>
      </c>
      <c r="I70" s="184">
        <v>1.3163310185185185E-3</v>
      </c>
      <c r="J70" s="60">
        <f t="shared" si="10"/>
        <v>113.73100000000014</v>
      </c>
      <c r="K70" s="61">
        <f t="shared" si="3"/>
        <v>56.865500000000068</v>
      </c>
      <c r="L70" s="185">
        <v>51.015999999999998</v>
      </c>
      <c r="M70" s="179">
        <f t="shared" si="4"/>
        <v>165.24450000000007</v>
      </c>
    </row>
    <row r="71" spans="1:17" x14ac:dyDescent="0.3">
      <c r="A71" s="172">
        <v>65</v>
      </c>
      <c r="B71" s="173" t="s">
        <v>174</v>
      </c>
      <c r="C71" s="174">
        <v>38869</v>
      </c>
      <c r="D71" s="172" t="s">
        <v>98</v>
      </c>
      <c r="E71" s="197" t="s">
        <v>37</v>
      </c>
      <c r="F71" s="182">
        <v>2.0035069444444445E-3</v>
      </c>
      <c r="G71" s="60">
        <f t="shared" si="8"/>
        <v>173.10299999999964</v>
      </c>
      <c r="H71" s="61">
        <f t="shared" si="9"/>
        <v>57.7</v>
      </c>
      <c r="I71" s="184">
        <v>1.2695486111111111E-3</v>
      </c>
      <c r="J71" s="60">
        <f t="shared" si="10"/>
        <v>109.68899999999991</v>
      </c>
      <c r="K71" s="61">
        <f t="shared" ref="K71:K73" si="11">J71/2</f>
        <v>54.844499999999954</v>
      </c>
      <c r="L71" s="185">
        <v>52.93</v>
      </c>
      <c r="M71" s="179">
        <f t="shared" ref="M71:M73" si="12">H71+K71+L71</f>
        <v>165.47449999999995</v>
      </c>
    </row>
    <row r="72" spans="1:17" x14ac:dyDescent="0.3">
      <c r="A72" s="172">
        <v>66</v>
      </c>
      <c r="B72" s="173" t="s">
        <v>175</v>
      </c>
      <c r="C72" s="174">
        <v>38675</v>
      </c>
      <c r="D72" s="172" t="s">
        <v>98</v>
      </c>
      <c r="E72" s="197" t="s">
        <v>37</v>
      </c>
      <c r="F72" s="182">
        <v>1.9759259259259261E-3</v>
      </c>
      <c r="G72" s="60">
        <f t="shared" si="8"/>
        <v>170.72000000000034</v>
      </c>
      <c r="H72" s="61">
        <f t="shared" si="9"/>
        <v>56.905999999999999</v>
      </c>
      <c r="I72" s="184">
        <v>1.3204745370370371E-3</v>
      </c>
      <c r="J72" s="60">
        <f t="shared" si="10"/>
        <v>114.08900000000025</v>
      </c>
      <c r="K72" s="61">
        <f t="shared" si="11"/>
        <v>57.044500000000127</v>
      </c>
      <c r="L72" s="185">
        <v>52.12</v>
      </c>
      <c r="M72" s="179">
        <f t="shared" si="12"/>
        <v>166.07050000000012</v>
      </c>
    </row>
    <row r="73" spans="1:17" x14ac:dyDescent="0.3">
      <c r="A73" s="172">
        <v>67</v>
      </c>
      <c r="B73" s="173" t="s">
        <v>176</v>
      </c>
      <c r="C73" s="174">
        <v>38471</v>
      </c>
      <c r="D73" s="172" t="s">
        <v>98</v>
      </c>
      <c r="E73" s="197" t="s">
        <v>37</v>
      </c>
      <c r="F73" s="182">
        <v>1.8561689814814814E-3</v>
      </c>
      <c r="G73" s="60">
        <f t="shared" si="8"/>
        <v>160.37299999999988</v>
      </c>
      <c r="H73" s="61">
        <f t="shared" si="9"/>
        <v>53.457000000000001</v>
      </c>
      <c r="I73" s="199">
        <v>0</v>
      </c>
      <c r="J73" s="69">
        <f t="shared" si="10"/>
        <v>0</v>
      </c>
      <c r="K73" s="70">
        <f t="shared" si="11"/>
        <v>0</v>
      </c>
      <c r="L73" s="185">
        <v>48.432000000000002</v>
      </c>
      <c r="M73" s="179">
        <f t="shared" si="12"/>
        <v>101.88900000000001</v>
      </c>
    </row>
    <row r="75" spans="1:17" s="100" customFormat="1" ht="18" x14ac:dyDescent="0.35">
      <c r="A75" s="100" t="s">
        <v>90</v>
      </c>
      <c r="F75" s="101"/>
      <c r="G75" s="101"/>
      <c r="H75" s="101"/>
      <c r="K75" s="102"/>
    </row>
    <row r="76" spans="1:17" s="100" customFormat="1" ht="18" x14ac:dyDescent="0.35">
      <c r="A76" s="100" t="s">
        <v>91</v>
      </c>
      <c r="F76" s="101"/>
      <c r="G76" s="101"/>
      <c r="H76" s="101"/>
    </row>
    <row r="77" spans="1:17" s="100" customFormat="1" ht="18" x14ac:dyDescent="0.35">
      <c r="A77" s="100" t="s">
        <v>92</v>
      </c>
      <c r="F77" s="101"/>
      <c r="G77" s="101"/>
      <c r="H77" s="101"/>
    </row>
    <row r="78" spans="1:17" s="100" customFormat="1" ht="18" x14ac:dyDescent="0.35">
      <c r="A78" s="100" t="s">
        <v>93</v>
      </c>
      <c r="F78" s="101"/>
      <c r="G78" s="101"/>
      <c r="H78" s="101"/>
    </row>
    <row r="79" spans="1:17" s="100" customFormat="1" ht="18" x14ac:dyDescent="0.35">
      <c r="A79" s="100" t="s">
        <v>94</v>
      </c>
      <c r="F79" s="101"/>
      <c r="G79" s="101"/>
      <c r="H79" s="101"/>
    </row>
    <row r="80" spans="1:17" x14ac:dyDescent="0.3">
      <c r="A80" s="6" t="s">
        <v>95</v>
      </c>
    </row>
    <row r="81" spans="1:13" s="2" customFormat="1" x14ac:dyDescent="0.3">
      <c r="A81" s="2" t="s">
        <v>96</v>
      </c>
      <c r="C81" s="1"/>
      <c r="D81" s="1"/>
      <c r="E81" s="103"/>
      <c r="F81" s="1"/>
      <c r="G81" s="1"/>
      <c r="H81" s="1"/>
      <c r="I81" s="1"/>
      <c r="J81" s="1"/>
      <c r="K81" s="1"/>
      <c r="L81" s="1"/>
      <c r="M81" s="1"/>
    </row>
  </sheetData>
  <mergeCells count="1">
    <mergeCell ref="A1:L1"/>
  </mergeCells>
  <conditionalFormatting sqref="N27:P31">
    <cfRule type="duplicateValues" dxfId="13" priority="9"/>
  </conditionalFormatting>
  <conditionalFormatting sqref="N27:P31">
    <cfRule type="duplicateValues" dxfId="12" priority="8"/>
  </conditionalFormatting>
  <conditionalFormatting sqref="N27:P31">
    <cfRule type="duplicateValues" dxfId="11" priority="6"/>
    <cfRule type="duplicateValues" dxfId="10" priority="7"/>
  </conditionalFormatting>
  <conditionalFormatting sqref="B7:B42 B45:B49 B51:B66">
    <cfRule type="duplicateValues" dxfId="9" priority="5"/>
  </conditionalFormatting>
  <conditionalFormatting sqref="B67:B73">
    <cfRule type="duplicateValues" dxfId="8" priority="4"/>
  </conditionalFormatting>
  <conditionalFormatting sqref="B43:B44">
    <cfRule type="duplicateValues" dxfId="7" priority="3"/>
  </conditionalFormatting>
  <conditionalFormatting sqref="B50">
    <cfRule type="duplicateValues" dxfId="6" priority="2"/>
  </conditionalFormatting>
  <conditionalFormatting sqref="Q7:Q16">
    <cfRule type="duplicateValues" dxfId="5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zoomScale="70" zoomScaleNormal="70" workbookViewId="0">
      <selection activeCell="A2" sqref="A2"/>
    </sheetView>
  </sheetViews>
  <sheetFormatPr defaultColWidth="9.109375" defaultRowHeight="15.6" x14ac:dyDescent="0.3"/>
  <cols>
    <col min="1" max="1" width="7.33203125" style="2" bestFit="1" customWidth="1"/>
    <col min="2" max="2" width="36.5546875" style="2" bestFit="1" customWidth="1"/>
    <col min="3" max="3" width="11.5546875" style="1" bestFit="1" customWidth="1"/>
    <col min="4" max="4" width="5.5546875" style="1" bestFit="1" customWidth="1"/>
    <col min="5" max="5" width="27.88671875" style="103" customWidth="1"/>
    <col min="6" max="6" width="9.33203125" style="1" customWidth="1"/>
    <col min="7" max="7" width="12.6640625" style="1" bestFit="1" customWidth="1"/>
    <col min="8" max="8" width="12.33203125" style="1" bestFit="1" customWidth="1"/>
    <col min="9" max="9" width="11.6640625" style="1" customWidth="1"/>
    <col min="10" max="10" width="12.6640625" style="1" bestFit="1" customWidth="1"/>
    <col min="11" max="11" width="11.6640625" style="1" bestFit="1" customWidth="1"/>
    <col min="12" max="12" width="12.88671875" style="1" customWidth="1"/>
    <col min="13" max="13" width="15.6640625" style="1" bestFit="1" customWidth="1"/>
    <col min="14" max="16384" width="9.109375" style="2"/>
  </cols>
  <sheetData>
    <row r="1" spans="1:13" ht="49.5" customHeight="1" x14ac:dyDescent="0.3">
      <c r="A1" s="238" t="s">
        <v>180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3" s="6" customFormat="1" x14ac:dyDescent="0.3">
      <c r="A2" s="3"/>
      <c r="B2" s="4" t="s">
        <v>2</v>
      </c>
      <c r="C2" s="5"/>
      <c r="D2" s="5"/>
      <c r="E2" s="4"/>
      <c r="F2" s="5"/>
      <c r="G2" s="5"/>
      <c r="H2" s="5"/>
      <c r="I2" s="5"/>
      <c r="J2" s="5"/>
      <c r="K2" s="5"/>
      <c r="L2" s="5"/>
      <c r="M2" s="5"/>
    </row>
    <row r="3" spans="1:13" s="11" customFormat="1" ht="16.5" customHeight="1" x14ac:dyDescent="0.3">
      <c r="A3" s="7"/>
      <c r="B3" s="7"/>
      <c r="C3" s="8"/>
      <c r="D3" s="8"/>
      <c r="E3" s="9"/>
      <c r="F3" s="10"/>
      <c r="G3" s="10"/>
      <c r="H3" s="10"/>
      <c r="I3" s="10" t="s">
        <v>3</v>
      </c>
      <c r="J3" s="10"/>
      <c r="K3" s="10"/>
      <c r="L3" s="10"/>
      <c r="M3" s="7"/>
    </row>
    <row r="4" spans="1:13" s="11" customFormat="1" ht="16.5" customHeight="1" x14ac:dyDescent="0.3">
      <c r="A4" s="12" t="s">
        <v>4</v>
      </c>
      <c r="B4" s="12" t="s">
        <v>5</v>
      </c>
      <c r="C4" s="13" t="s">
        <v>6</v>
      </c>
      <c r="D4" s="13" t="s">
        <v>0</v>
      </c>
      <c r="E4" s="14" t="s">
        <v>7</v>
      </c>
      <c r="F4" s="15"/>
      <c r="G4" s="10" t="s">
        <v>8</v>
      </c>
      <c r="H4" s="16"/>
      <c r="I4" s="10"/>
      <c r="J4" s="10" t="s">
        <v>9</v>
      </c>
      <c r="K4" s="16"/>
      <c r="L4" s="10" t="s">
        <v>10</v>
      </c>
      <c r="M4" s="17" t="s">
        <v>11</v>
      </c>
    </row>
    <row r="5" spans="1:13" s="11" customFormat="1" ht="16.5" customHeight="1" x14ac:dyDescent="0.3">
      <c r="A5" s="17"/>
      <c r="B5" s="17"/>
      <c r="C5" s="18" t="s">
        <v>12</v>
      </c>
      <c r="D5" s="18" t="s">
        <v>13</v>
      </c>
      <c r="E5" s="19"/>
      <c r="F5" s="20" t="s">
        <v>14</v>
      </c>
      <c r="G5" s="20" t="s">
        <v>15</v>
      </c>
      <c r="H5" s="20" t="s">
        <v>16</v>
      </c>
      <c r="I5" s="20" t="s">
        <v>14</v>
      </c>
      <c r="J5" s="20" t="s">
        <v>15</v>
      </c>
      <c r="K5" s="20" t="s">
        <v>17</v>
      </c>
      <c r="L5" s="10" t="s">
        <v>18</v>
      </c>
      <c r="M5" s="21" t="s">
        <v>19</v>
      </c>
    </row>
    <row r="6" spans="1:13" s="11" customFormat="1" ht="16.5" customHeight="1" x14ac:dyDescent="0.3">
      <c r="A6" s="22"/>
      <c r="B6" s="22"/>
      <c r="C6" s="22"/>
      <c r="D6" s="22"/>
      <c r="E6" s="23"/>
      <c r="F6" s="22"/>
      <c r="G6" s="22"/>
      <c r="H6" s="22"/>
      <c r="I6" s="22"/>
      <c r="J6" s="22"/>
      <c r="K6" s="22"/>
      <c r="L6" s="22"/>
      <c r="M6" s="24"/>
    </row>
    <row r="7" spans="1:13" s="80" customFormat="1" x14ac:dyDescent="0.3">
      <c r="A7" s="217">
        <v>1</v>
      </c>
      <c r="B7" s="218" t="s">
        <v>20</v>
      </c>
      <c r="C7" s="219" t="s">
        <v>21</v>
      </c>
      <c r="D7" s="219" t="s">
        <v>22</v>
      </c>
      <c r="E7" s="220" t="s">
        <v>23</v>
      </c>
      <c r="F7" s="68">
        <v>1.6819444444444445E-3</v>
      </c>
      <c r="G7" s="69">
        <f t="shared" ref="G7:G25" si="0">VALUE(SUBSTITUTE(IF(SUBSTITUTE(F7,":","",2)=F7,"0:","")&amp;F7,".",","))*86400</f>
        <v>145.3199999999996</v>
      </c>
      <c r="H7" s="70">
        <f t="shared" ref="H7:H25" si="1">ROUNDDOWN(G7/3,3)</f>
        <v>48.439</v>
      </c>
      <c r="I7" s="221">
        <v>1.092037037037037E-3</v>
      </c>
      <c r="J7" s="69">
        <f t="shared" ref="J7:J25" si="2">VALUE(SUBSTITUTE(IF(SUBSTITUTE(I7,":","",2)=I7,"0:","")&amp;I7,".",","))*86400</f>
        <v>94.35200000000026</v>
      </c>
      <c r="K7" s="70">
        <f t="shared" ref="K7:K52" si="3">J7/2</f>
        <v>47.17600000000013</v>
      </c>
      <c r="L7" s="222">
        <v>43.783000000000001</v>
      </c>
      <c r="M7" s="223">
        <f t="shared" ref="M7:M52" si="4">H7+K7+L7</f>
        <v>139.39800000000014</v>
      </c>
    </row>
    <row r="8" spans="1:13" s="80" customFormat="1" x14ac:dyDescent="0.3">
      <c r="A8" s="217">
        <v>2</v>
      </c>
      <c r="B8" s="224" t="s">
        <v>24</v>
      </c>
      <c r="C8" s="225">
        <v>38456</v>
      </c>
      <c r="D8" s="217" t="s">
        <v>22</v>
      </c>
      <c r="E8" s="226" t="s">
        <v>25</v>
      </c>
      <c r="F8" s="68">
        <v>1.71875E-3</v>
      </c>
      <c r="G8" s="69">
        <f t="shared" si="0"/>
        <v>148.5</v>
      </c>
      <c r="H8" s="70">
        <f t="shared" si="1"/>
        <v>49.5</v>
      </c>
      <c r="I8" s="68">
        <v>1.0868055555555555E-3</v>
      </c>
      <c r="J8" s="69">
        <f t="shared" si="2"/>
        <v>93.900000000000389</v>
      </c>
      <c r="K8" s="70">
        <f t="shared" si="3"/>
        <v>46.950000000000195</v>
      </c>
      <c r="L8" s="227">
        <v>46.2</v>
      </c>
      <c r="M8" s="223">
        <f t="shared" si="4"/>
        <v>142.6500000000002</v>
      </c>
    </row>
    <row r="9" spans="1:13" s="80" customFormat="1" x14ac:dyDescent="0.3">
      <c r="A9" s="217">
        <v>3</v>
      </c>
      <c r="B9" s="224" t="s">
        <v>26</v>
      </c>
      <c r="C9" s="225">
        <v>38213</v>
      </c>
      <c r="D9" s="217" t="s">
        <v>22</v>
      </c>
      <c r="E9" s="226" t="s">
        <v>27</v>
      </c>
      <c r="F9" s="68">
        <v>1.7435069444444444E-3</v>
      </c>
      <c r="G9" s="69">
        <f t="shared" si="0"/>
        <v>150.63899999999961</v>
      </c>
      <c r="H9" s="70">
        <f t="shared" si="1"/>
        <v>50.212000000000003</v>
      </c>
      <c r="I9" s="68">
        <v>1.1134606481481481E-3</v>
      </c>
      <c r="J9" s="69">
        <f t="shared" si="2"/>
        <v>96.203000000000173</v>
      </c>
      <c r="K9" s="70">
        <f t="shared" si="3"/>
        <v>48.101500000000087</v>
      </c>
      <c r="L9" s="228">
        <v>46.862000000000002</v>
      </c>
      <c r="M9" s="223">
        <f t="shared" si="4"/>
        <v>145.17550000000008</v>
      </c>
    </row>
    <row r="10" spans="1:13" s="80" customFormat="1" x14ac:dyDescent="0.3">
      <c r="A10" s="217">
        <v>4</v>
      </c>
      <c r="B10" s="224" t="s">
        <v>28</v>
      </c>
      <c r="C10" s="225">
        <v>38479</v>
      </c>
      <c r="D10" s="217" t="s">
        <v>22</v>
      </c>
      <c r="E10" s="226" t="s">
        <v>27</v>
      </c>
      <c r="F10" s="68">
        <v>1.7354050925925924E-3</v>
      </c>
      <c r="G10" s="69">
        <f t="shared" si="0"/>
        <v>149.93899999999977</v>
      </c>
      <c r="H10" s="70">
        <f t="shared" si="1"/>
        <v>49.978999999999999</v>
      </c>
      <c r="I10" s="68">
        <v>1.11875E-3</v>
      </c>
      <c r="J10" s="69">
        <f t="shared" si="2"/>
        <v>96.66</v>
      </c>
      <c r="K10" s="70">
        <f t="shared" si="3"/>
        <v>48.33</v>
      </c>
      <c r="L10" s="227">
        <v>46.95</v>
      </c>
      <c r="M10" s="223">
        <f t="shared" si="4"/>
        <v>145.25900000000001</v>
      </c>
    </row>
    <row r="11" spans="1:13" s="80" customFormat="1" x14ac:dyDescent="0.3">
      <c r="A11" s="217">
        <v>5</v>
      </c>
      <c r="B11" s="224" t="s">
        <v>29</v>
      </c>
      <c r="C11" s="225">
        <v>38201</v>
      </c>
      <c r="D11" s="217" t="s">
        <v>22</v>
      </c>
      <c r="E11" s="226" t="s">
        <v>25</v>
      </c>
      <c r="F11" s="68">
        <v>1.744212962962963E-3</v>
      </c>
      <c r="G11" s="69">
        <f t="shared" si="0"/>
        <v>150.69999999999973</v>
      </c>
      <c r="H11" s="70">
        <f t="shared" si="1"/>
        <v>50.232999999999997</v>
      </c>
      <c r="I11" s="68">
        <v>1.1203703703703703E-3</v>
      </c>
      <c r="J11" s="69">
        <f t="shared" si="2"/>
        <v>96.799999999999983</v>
      </c>
      <c r="K11" s="70">
        <f t="shared" si="3"/>
        <v>48.399999999999991</v>
      </c>
      <c r="L11" s="227">
        <v>48.1</v>
      </c>
      <c r="M11" s="223">
        <f t="shared" si="4"/>
        <v>146.73299999999998</v>
      </c>
    </row>
    <row r="12" spans="1:13" s="80" customFormat="1" x14ac:dyDescent="0.3">
      <c r="A12" s="217">
        <v>6</v>
      </c>
      <c r="B12" s="224" t="s">
        <v>30</v>
      </c>
      <c r="C12" s="225">
        <v>38490</v>
      </c>
      <c r="D12" s="217" t="s">
        <v>22</v>
      </c>
      <c r="E12" s="226" t="s">
        <v>27</v>
      </c>
      <c r="F12" s="68">
        <v>1.8173611111111112E-3</v>
      </c>
      <c r="G12" s="69">
        <f t="shared" si="0"/>
        <v>157.01999999999992</v>
      </c>
      <c r="H12" s="70">
        <f t="shared" si="1"/>
        <v>52.34</v>
      </c>
      <c r="I12" s="68">
        <v>1.1531018518518518E-3</v>
      </c>
      <c r="J12" s="69">
        <f t="shared" si="2"/>
        <v>99.627999999999844</v>
      </c>
      <c r="K12" s="70">
        <f t="shared" si="3"/>
        <v>49.813999999999922</v>
      </c>
      <c r="L12" s="227">
        <v>46.216999999999999</v>
      </c>
      <c r="M12" s="223">
        <f t="shared" si="4"/>
        <v>148.37099999999992</v>
      </c>
    </row>
    <row r="13" spans="1:13" s="80" customFormat="1" x14ac:dyDescent="0.3">
      <c r="A13" s="217">
        <v>7</v>
      </c>
      <c r="B13" s="229" t="s">
        <v>31</v>
      </c>
      <c r="C13" s="230">
        <v>38552</v>
      </c>
      <c r="D13" s="231" t="s">
        <v>22</v>
      </c>
      <c r="E13" s="226" t="s">
        <v>32</v>
      </c>
      <c r="F13" s="68">
        <v>1.8221064814814816E-3</v>
      </c>
      <c r="G13" s="69">
        <f t="shared" si="0"/>
        <v>157.42999999999989</v>
      </c>
      <c r="H13" s="70">
        <f t="shared" si="1"/>
        <v>52.475999999999999</v>
      </c>
      <c r="I13" s="232">
        <v>1.1542824074074075E-3</v>
      </c>
      <c r="J13" s="69">
        <f t="shared" si="2"/>
        <v>99.730000000000231</v>
      </c>
      <c r="K13" s="70">
        <f t="shared" si="3"/>
        <v>49.865000000000116</v>
      </c>
      <c r="L13" s="79">
        <v>46.6</v>
      </c>
      <c r="M13" s="223">
        <f t="shared" si="4"/>
        <v>148.94100000000012</v>
      </c>
    </row>
    <row r="14" spans="1:13" s="80" customFormat="1" x14ac:dyDescent="0.3">
      <c r="A14" s="217">
        <v>8</v>
      </c>
      <c r="B14" s="233" t="s">
        <v>33</v>
      </c>
      <c r="C14" s="234">
        <v>38460</v>
      </c>
      <c r="D14" s="235" t="s">
        <v>22</v>
      </c>
      <c r="E14" s="236" t="s">
        <v>34</v>
      </c>
      <c r="F14" s="68">
        <v>1.8448263888888889E-3</v>
      </c>
      <c r="G14" s="69">
        <f t="shared" si="0"/>
        <v>159.39300000000009</v>
      </c>
      <c r="H14" s="70">
        <f t="shared" si="1"/>
        <v>53.131</v>
      </c>
      <c r="I14" s="68">
        <v>1.1443287037037038E-3</v>
      </c>
      <c r="J14" s="69">
        <f t="shared" si="2"/>
        <v>98.869999999999678</v>
      </c>
      <c r="K14" s="70">
        <f t="shared" si="3"/>
        <v>49.434999999999839</v>
      </c>
      <c r="L14" s="227">
        <v>46.51</v>
      </c>
      <c r="M14" s="223">
        <f t="shared" si="4"/>
        <v>149.07599999999982</v>
      </c>
    </row>
    <row r="15" spans="1:13" s="80" customFormat="1" x14ac:dyDescent="0.3">
      <c r="A15" s="217">
        <v>9</v>
      </c>
      <c r="B15" s="224" t="s">
        <v>35</v>
      </c>
      <c r="C15" s="225" t="s">
        <v>21</v>
      </c>
      <c r="D15" s="217" t="s">
        <v>22</v>
      </c>
      <c r="E15" s="226" t="s">
        <v>23</v>
      </c>
      <c r="F15" s="68">
        <v>1.7947916666666665E-3</v>
      </c>
      <c r="G15" s="69">
        <f t="shared" si="0"/>
        <v>155.07000000000028</v>
      </c>
      <c r="H15" s="70">
        <f t="shared" si="1"/>
        <v>51.69</v>
      </c>
      <c r="I15" s="68">
        <v>1.1624537037037037E-3</v>
      </c>
      <c r="J15" s="69">
        <f t="shared" si="2"/>
        <v>100.43599999999968</v>
      </c>
      <c r="K15" s="70">
        <f t="shared" si="3"/>
        <v>50.21799999999984</v>
      </c>
      <c r="L15" s="227">
        <v>47.35</v>
      </c>
      <c r="M15" s="223">
        <f t="shared" si="4"/>
        <v>149.25799999999984</v>
      </c>
    </row>
    <row r="16" spans="1:13" s="80" customFormat="1" x14ac:dyDescent="0.3">
      <c r="A16" s="217">
        <v>10</v>
      </c>
      <c r="B16" s="224" t="s">
        <v>36</v>
      </c>
      <c r="C16" s="225">
        <v>38384</v>
      </c>
      <c r="D16" s="231" t="s">
        <v>22</v>
      </c>
      <c r="E16" s="226" t="s">
        <v>37</v>
      </c>
      <c r="F16" s="68">
        <v>1.8066550925925923E-3</v>
      </c>
      <c r="G16" s="69">
        <f t="shared" si="0"/>
        <v>156.09499999999977</v>
      </c>
      <c r="H16" s="70">
        <f t="shared" si="1"/>
        <v>52.030999999999999</v>
      </c>
      <c r="I16" s="237">
        <v>1.153587962962963E-3</v>
      </c>
      <c r="J16" s="69">
        <f t="shared" si="2"/>
        <v>99.669999999999746</v>
      </c>
      <c r="K16" s="70">
        <f t="shared" si="3"/>
        <v>49.834999999999873</v>
      </c>
      <c r="L16" s="227">
        <v>47.43</v>
      </c>
      <c r="M16" s="223">
        <f t="shared" si="4"/>
        <v>149.29599999999988</v>
      </c>
    </row>
    <row r="17" spans="1:15" s="30" customFormat="1" x14ac:dyDescent="0.3">
      <c r="A17" s="25">
        <v>11</v>
      </c>
      <c r="B17" s="31" t="s">
        <v>38</v>
      </c>
      <c r="C17" s="36">
        <v>38762</v>
      </c>
      <c r="D17" s="37" t="s">
        <v>22</v>
      </c>
      <c r="E17" s="33" t="s">
        <v>39</v>
      </c>
      <c r="F17" s="26">
        <v>1.8283564814814814E-3</v>
      </c>
      <c r="G17" s="27">
        <f t="shared" si="0"/>
        <v>157.96999999999989</v>
      </c>
      <c r="H17" s="28">
        <f t="shared" si="1"/>
        <v>52.655999999999999</v>
      </c>
      <c r="I17" s="43">
        <v>1.1579861111111112E-3</v>
      </c>
      <c r="J17" s="27">
        <f t="shared" si="2"/>
        <v>100.04999999999991</v>
      </c>
      <c r="K17" s="28">
        <f t="shared" si="3"/>
        <v>50.024999999999956</v>
      </c>
      <c r="L17" s="34">
        <v>48.09</v>
      </c>
      <c r="M17" s="29">
        <f t="shared" si="4"/>
        <v>150.77099999999996</v>
      </c>
    </row>
    <row r="18" spans="1:15" s="30" customFormat="1" x14ac:dyDescent="0.3">
      <c r="A18" s="25">
        <v>12</v>
      </c>
      <c r="B18" s="31" t="s">
        <v>40</v>
      </c>
      <c r="C18" s="32">
        <v>38805</v>
      </c>
      <c r="D18" s="25" t="s">
        <v>22</v>
      </c>
      <c r="E18" s="33" t="s">
        <v>27</v>
      </c>
      <c r="F18" s="26">
        <v>1.8524189814814816E-3</v>
      </c>
      <c r="G18" s="27">
        <f t="shared" si="0"/>
        <v>160.04899999999986</v>
      </c>
      <c r="H18" s="28">
        <f t="shared" si="1"/>
        <v>53.348999999999997</v>
      </c>
      <c r="I18" s="26">
        <v>1.1684027777777778E-3</v>
      </c>
      <c r="J18" s="27">
        <f t="shared" si="2"/>
        <v>100.95000000000019</v>
      </c>
      <c r="K18" s="28">
        <f t="shared" si="3"/>
        <v>50.475000000000094</v>
      </c>
      <c r="L18" s="34">
        <v>47.274000000000001</v>
      </c>
      <c r="M18" s="29">
        <f t="shared" si="4"/>
        <v>151.0980000000001</v>
      </c>
    </row>
    <row r="19" spans="1:15" s="30" customFormat="1" x14ac:dyDescent="0.3">
      <c r="A19" s="25">
        <v>13</v>
      </c>
      <c r="B19" s="35" t="s">
        <v>41</v>
      </c>
      <c r="C19" s="36">
        <v>38625</v>
      </c>
      <c r="D19" s="37" t="s">
        <v>22</v>
      </c>
      <c r="E19" s="33" t="s">
        <v>39</v>
      </c>
      <c r="F19" s="26">
        <v>1.8471064814814815E-3</v>
      </c>
      <c r="G19" s="27">
        <f t="shared" si="0"/>
        <v>159.58999999999986</v>
      </c>
      <c r="H19" s="28">
        <f t="shared" si="1"/>
        <v>53.195999999999998</v>
      </c>
      <c r="I19" s="44">
        <v>1.1642361111111111E-3</v>
      </c>
      <c r="J19" s="27">
        <f t="shared" si="2"/>
        <v>100.5899999999999</v>
      </c>
      <c r="K19" s="28">
        <f t="shared" si="3"/>
        <v>50.294999999999952</v>
      </c>
      <c r="L19" s="45">
        <v>48.06</v>
      </c>
      <c r="M19" s="29">
        <f t="shared" si="4"/>
        <v>151.55099999999996</v>
      </c>
    </row>
    <row r="20" spans="1:15" s="30" customFormat="1" x14ac:dyDescent="0.3">
      <c r="A20" s="25">
        <v>14</v>
      </c>
      <c r="B20" s="31" t="s">
        <v>42</v>
      </c>
      <c r="C20" s="32">
        <v>38787</v>
      </c>
      <c r="D20" s="25" t="s">
        <v>22</v>
      </c>
      <c r="E20" s="33" t="s">
        <v>43</v>
      </c>
      <c r="F20" s="26">
        <v>1.830787037037037E-3</v>
      </c>
      <c r="G20" s="27">
        <f t="shared" si="0"/>
        <v>158.18000000000026</v>
      </c>
      <c r="H20" s="28">
        <f t="shared" si="1"/>
        <v>52.725999999999999</v>
      </c>
      <c r="I20" s="26">
        <v>1.1965277777777779E-3</v>
      </c>
      <c r="J20" s="27">
        <f t="shared" si="2"/>
        <v>103.38000000000019</v>
      </c>
      <c r="K20" s="28">
        <f t="shared" si="3"/>
        <v>51.690000000000097</v>
      </c>
      <c r="L20" s="34">
        <v>47.466000000000001</v>
      </c>
      <c r="M20" s="29">
        <f t="shared" si="4"/>
        <v>151.88200000000009</v>
      </c>
      <c r="N20" s="46"/>
      <c r="O20" s="47"/>
    </row>
    <row r="21" spans="1:15" s="30" customFormat="1" x14ac:dyDescent="0.3">
      <c r="A21" s="25">
        <v>15</v>
      </c>
      <c r="B21" s="31" t="s">
        <v>44</v>
      </c>
      <c r="C21" s="32">
        <v>38712</v>
      </c>
      <c r="D21" s="25" t="s">
        <v>22</v>
      </c>
      <c r="E21" s="33" t="s">
        <v>27</v>
      </c>
      <c r="F21" s="26">
        <v>1.807939814814815E-3</v>
      </c>
      <c r="G21" s="27">
        <f t="shared" si="0"/>
        <v>156.20599999999959</v>
      </c>
      <c r="H21" s="28">
        <f t="shared" si="1"/>
        <v>52.067999999999998</v>
      </c>
      <c r="I21" s="26">
        <v>1.1843171296296296E-3</v>
      </c>
      <c r="J21" s="27">
        <f t="shared" si="2"/>
        <v>102.32500000000003</v>
      </c>
      <c r="K21" s="28">
        <f t="shared" si="3"/>
        <v>51.162500000000016</v>
      </c>
      <c r="L21" s="34">
        <v>48.874000000000002</v>
      </c>
      <c r="M21" s="29">
        <f t="shared" si="4"/>
        <v>152.1045</v>
      </c>
      <c r="N21" s="46"/>
      <c r="O21" s="47"/>
    </row>
    <row r="22" spans="1:15" s="30" customFormat="1" x14ac:dyDescent="0.3">
      <c r="A22" s="25">
        <v>16</v>
      </c>
      <c r="B22" s="31" t="s">
        <v>45</v>
      </c>
      <c r="C22" s="32">
        <v>38581</v>
      </c>
      <c r="D22" s="25" t="s">
        <v>22</v>
      </c>
      <c r="E22" s="33" t="s">
        <v>43</v>
      </c>
      <c r="F22" s="26">
        <v>1.8978009259259258E-3</v>
      </c>
      <c r="G22" s="27">
        <f t="shared" si="0"/>
        <v>163.97000000000034</v>
      </c>
      <c r="H22" s="28">
        <f t="shared" si="1"/>
        <v>54.655999999999999</v>
      </c>
      <c r="I22" s="26">
        <v>1.1723379629629629E-3</v>
      </c>
      <c r="J22" s="27">
        <f t="shared" si="2"/>
        <v>101.28999999999975</v>
      </c>
      <c r="K22" s="28">
        <f t="shared" si="3"/>
        <v>50.644999999999875</v>
      </c>
      <c r="L22" s="34">
        <v>46.83</v>
      </c>
      <c r="M22" s="29">
        <f t="shared" si="4"/>
        <v>152.13099999999986</v>
      </c>
      <c r="O22" s="48"/>
    </row>
    <row r="23" spans="1:15" s="30" customFormat="1" x14ac:dyDescent="0.3">
      <c r="A23" s="25">
        <v>17</v>
      </c>
      <c r="B23" s="31" t="s">
        <v>46</v>
      </c>
      <c r="C23" s="32">
        <v>38617</v>
      </c>
      <c r="D23" s="37" t="s">
        <v>22</v>
      </c>
      <c r="E23" s="33" t="s">
        <v>37</v>
      </c>
      <c r="F23" s="26">
        <v>1.8299537037037034E-3</v>
      </c>
      <c r="G23" s="27">
        <f t="shared" si="0"/>
        <v>158.10799999999966</v>
      </c>
      <c r="H23" s="28">
        <f t="shared" si="1"/>
        <v>52.701999999999998</v>
      </c>
      <c r="I23" s="38">
        <v>1.1935185185185187E-3</v>
      </c>
      <c r="J23" s="27">
        <f t="shared" si="2"/>
        <v>103.12000000000013</v>
      </c>
      <c r="K23" s="28">
        <f t="shared" si="3"/>
        <v>51.560000000000066</v>
      </c>
      <c r="L23" s="39">
        <v>47.887999999999998</v>
      </c>
      <c r="M23" s="29">
        <f t="shared" si="4"/>
        <v>152.15000000000006</v>
      </c>
      <c r="O23" s="48"/>
    </row>
    <row r="24" spans="1:15" s="30" customFormat="1" x14ac:dyDescent="0.3">
      <c r="A24" s="25">
        <v>18</v>
      </c>
      <c r="B24" s="40" t="s">
        <v>47</v>
      </c>
      <c r="C24" s="41">
        <v>38754</v>
      </c>
      <c r="D24" s="42" t="s">
        <v>22</v>
      </c>
      <c r="E24" s="33" t="s">
        <v>27</v>
      </c>
      <c r="F24" s="26">
        <v>1.8493055555555556E-3</v>
      </c>
      <c r="G24" s="27">
        <f t="shared" si="0"/>
        <v>159.78000000000037</v>
      </c>
      <c r="H24" s="28">
        <f t="shared" si="1"/>
        <v>53.26</v>
      </c>
      <c r="I24" s="49">
        <v>1.1815972222222223E-3</v>
      </c>
      <c r="J24" s="27">
        <f t="shared" si="2"/>
        <v>102.0899999999998</v>
      </c>
      <c r="K24" s="28">
        <f t="shared" si="3"/>
        <v>51.044999999999902</v>
      </c>
      <c r="L24" s="50">
        <v>48.252000000000002</v>
      </c>
      <c r="M24" s="29">
        <f t="shared" si="4"/>
        <v>152.5569999999999</v>
      </c>
    </row>
    <row r="25" spans="1:15" s="30" customFormat="1" x14ac:dyDescent="0.3">
      <c r="A25" s="25">
        <v>19</v>
      </c>
      <c r="B25" s="35" t="s">
        <v>48</v>
      </c>
      <c r="C25" s="51">
        <v>38772</v>
      </c>
      <c r="D25" s="52" t="s">
        <v>22</v>
      </c>
      <c r="E25" s="33" t="s">
        <v>27</v>
      </c>
      <c r="F25" s="26">
        <v>1.8618981481481481E-3</v>
      </c>
      <c r="G25" s="27">
        <f t="shared" si="0"/>
        <v>160.86800000000017</v>
      </c>
      <c r="H25" s="28">
        <f t="shared" si="1"/>
        <v>53.622</v>
      </c>
      <c r="I25" s="43">
        <v>1.1642708333333333E-3</v>
      </c>
      <c r="J25" s="27">
        <f t="shared" si="2"/>
        <v>100.59299999999972</v>
      </c>
      <c r="K25" s="28">
        <f t="shared" si="3"/>
        <v>50.29649999999986</v>
      </c>
      <c r="L25" s="53">
        <v>49.317999999999998</v>
      </c>
      <c r="M25" s="29">
        <f t="shared" si="4"/>
        <v>153.23649999999986</v>
      </c>
    </row>
    <row r="26" spans="1:15" s="30" customFormat="1" x14ac:dyDescent="0.3">
      <c r="A26" s="25">
        <v>20</v>
      </c>
      <c r="B26" s="35" t="s">
        <v>49</v>
      </c>
      <c r="C26" s="51" t="s">
        <v>50</v>
      </c>
      <c r="D26" s="52" t="s">
        <v>22</v>
      </c>
      <c r="E26" s="33" t="s">
        <v>51</v>
      </c>
      <c r="F26" s="26" t="s">
        <v>52</v>
      </c>
      <c r="G26" s="27">
        <v>161.37</v>
      </c>
      <c r="H26" s="28">
        <f>G26/3</f>
        <v>53.79</v>
      </c>
      <c r="I26" s="43" t="s">
        <v>53</v>
      </c>
      <c r="J26" s="27">
        <v>100.748</v>
      </c>
      <c r="K26" s="28">
        <f t="shared" si="3"/>
        <v>50.374000000000002</v>
      </c>
      <c r="L26" s="53">
        <v>49.473999999999997</v>
      </c>
      <c r="M26" s="29">
        <f t="shared" si="4"/>
        <v>153.63800000000001</v>
      </c>
    </row>
    <row r="27" spans="1:15" s="30" customFormat="1" x14ac:dyDescent="0.3">
      <c r="A27" s="25">
        <v>21</v>
      </c>
      <c r="B27" s="35" t="s">
        <v>54</v>
      </c>
      <c r="C27" s="51">
        <v>38752</v>
      </c>
      <c r="D27" s="52" t="s">
        <v>22</v>
      </c>
      <c r="E27" s="33" t="s">
        <v>34</v>
      </c>
      <c r="F27" s="26">
        <v>1.9212962962962964E-3</v>
      </c>
      <c r="G27" s="27">
        <f>VALUE(SUBSTITUTE(IF(SUBSTITUTE(F27,":","",2)=F27,"0:","")&amp;F27,".",","))*86400</f>
        <v>166.00000000000031</v>
      </c>
      <c r="H27" s="28">
        <f>ROUNDDOWN(G27/3,3)</f>
        <v>55.332999999999998</v>
      </c>
      <c r="I27" s="43">
        <v>1.1597222222222224E-3</v>
      </c>
      <c r="J27" s="27">
        <f>VALUE(SUBSTITUTE(IF(SUBSTITUTE(I27,":","",2)=I27,"0:","")&amp;I27,".",","))*86400</f>
        <v>100.1999999999998</v>
      </c>
      <c r="K27" s="28">
        <f t="shared" si="3"/>
        <v>50.099999999999902</v>
      </c>
      <c r="L27" s="53">
        <v>48.25</v>
      </c>
      <c r="M27" s="29">
        <f t="shared" si="4"/>
        <v>153.68299999999991</v>
      </c>
    </row>
    <row r="28" spans="1:15" s="30" customFormat="1" x14ac:dyDescent="0.3">
      <c r="A28" s="25">
        <v>22</v>
      </c>
      <c r="B28" s="35" t="s">
        <v>55</v>
      </c>
      <c r="C28" s="51">
        <v>38323</v>
      </c>
      <c r="D28" s="52" t="s">
        <v>22</v>
      </c>
      <c r="E28" s="33" t="s">
        <v>56</v>
      </c>
      <c r="F28" s="26" t="s">
        <v>57</v>
      </c>
      <c r="G28" s="27">
        <v>162.24</v>
      </c>
      <c r="H28" s="28">
        <f>G28/3</f>
        <v>54.080000000000005</v>
      </c>
      <c r="I28" s="43" t="s">
        <v>58</v>
      </c>
      <c r="J28" s="27">
        <v>104</v>
      </c>
      <c r="K28" s="28">
        <f t="shared" si="3"/>
        <v>52</v>
      </c>
      <c r="L28" s="53">
        <v>48.12</v>
      </c>
      <c r="M28" s="29">
        <f t="shared" si="4"/>
        <v>154.20000000000002</v>
      </c>
    </row>
    <row r="29" spans="1:15" s="30" customFormat="1" x14ac:dyDescent="0.3">
      <c r="A29" s="25">
        <v>23</v>
      </c>
      <c r="B29" s="35" t="s">
        <v>59</v>
      </c>
      <c r="C29" s="51">
        <v>38369</v>
      </c>
      <c r="D29" s="52" t="s">
        <v>22</v>
      </c>
      <c r="E29" s="33" t="s">
        <v>34</v>
      </c>
      <c r="F29" s="26">
        <v>1.8984837962962963E-3</v>
      </c>
      <c r="G29" s="27">
        <f t="shared" ref="G29:G39" si="5">VALUE(SUBSTITUTE(IF(SUBSTITUTE(F29,":","",2)=F29,"0:","")&amp;F29,".",","))*86400</f>
        <v>164.02900000000031</v>
      </c>
      <c r="H29" s="28">
        <f t="shared" ref="H29:H39" si="6">ROUNDDOWN(G29/3,3)</f>
        <v>54.676000000000002</v>
      </c>
      <c r="I29" s="43">
        <v>1.1787962962962963E-3</v>
      </c>
      <c r="J29" s="27">
        <f t="shared" ref="J29:J39" si="7">VALUE(SUBSTITUTE(IF(SUBSTITUTE(I29,":","",2)=I29,"0:","")&amp;I29,".",","))*86400</f>
        <v>101.84800000000031</v>
      </c>
      <c r="K29" s="28">
        <f t="shared" si="3"/>
        <v>50.924000000000156</v>
      </c>
      <c r="L29" s="53">
        <v>48.892000000000003</v>
      </c>
      <c r="M29" s="29">
        <f t="shared" si="4"/>
        <v>154.49200000000016</v>
      </c>
    </row>
    <row r="30" spans="1:15" s="30" customFormat="1" x14ac:dyDescent="0.3">
      <c r="A30" s="25">
        <v>24</v>
      </c>
      <c r="B30" s="35" t="s">
        <v>60</v>
      </c>
      <c r="C30" s="51">
        <v>38680</v>
      </c>
      <c r="D30" s="52" t="s">
        <v>22</v>
      </c>
      <c r="E30" s="33" t="s">
        <v>25</v>
      </c>
      <c r="F30" s="26">
        <v>1.8425925925925927E-3</v>
      </c>
      <c r="G30" s="27">
        <f t="shared" si="5"/>
        <v>159.19999999999976</v>
      </c>
      <c r="H30" s="28">
        <f t="shared" si="6"/>
        <v>53.066000000000003</v>
      </c>
      <c r="I30" s="43">
        <v>1.2395833333333334E-3</v>
      </c>
      <c r="J30" s="27">
        <f t="shared" si="7"/>
        <v>107.09999999999971</v>
      </c>
      <c r="K30" s="28">
        <f t="shared" si="3"/>
        <v>53.549999999999855</v>
      </c>
      <c r="L30" s="53">
        <v>48.1</v>
      </c>
      <c r="M30" s="29">
        <f t="shared" si="4"/>
        <v>154.71599999999987</v>
      </c>
    </row>
    <row r="31" spans="1:15" s="30" customFormat="1" x14ac:dyDescent="0.3">
      <c r="A31" s="25">
        <v>25</v>
      </c>
      <c r="B31" s="35" t="s">
        <v>61</v>
      </c>
      <c r="C31" s="51">
        <v>38584</v>
      </c>
      <c r="D31" s="52" t="s">
        <v>22</v>
      </c>
      <c r="E31" s="33" t="s">
        <v>62</v>
      </c>
      <c r="F31" s="26">
        <v>1.8894675925925925E-3</v>
      </c>
      <c r="G31" s="27">
        <f t="shared" si="5"/>
        <v>163.24999999999977</v>
      </c>
      <c r="H31" s="28">
        <f t="shared" si="6"/>
        <v>54.415999999999997</v>
      </c>
      <c r="I31" s="43">
        <v>1.1913194444444445E-3</v>
      </c>
      <c r="J31" s="27">
        <f t="shared" si="7"/>
        <v>102.92999999999961</v>
      </c>
      <c r="K31" s="28">
        <f t="shared" si="3"/>
        <v>51.464999999999804</v>
      </c>
      <c r="L31" s="53">
        <v>49.34</v>
      </c>
      <c r="M31" s="29">
        <f t="shared" si="4"/>
        <v>155.2209999999998</v>
      </c>
    </row>
    <row r="32" spans="1:15" s="30" customFormat="1" x14ac:dyDescent="0.3">
      <c r="A32" s="25">
        <v>26</v>
      </c>
      <c r="B32" s="35" t="s">
        <v>63</v>
      </c>
      <c r="C32" s="51">
        <v>38852</v>
      </c>
      <c r="D32" s="52" t="s">
        <v>22</v>
      </c>
      <c r="E32" s="33" t="s">
        <v>64</v>
      </c>
      <c r="F32" s="26">
        <v>1.923726851851852E-3</v>
      </c>
      <c r="G32" s="27">
        <f t="shared" si="5"/>
        <v>166.20999999999984</v>
      </c>
      <c r="H32" s="28">
        <f t="shared" si="6"/>
        <v>55.402999999999999</v>
      </c>
      <c r="I32" s="43">
        <v>1.2141435185185185E-3</v>
      </c>
      <c r="J32" s="27">
        <f t="shared" si="7"/>
        <v>104.90200000000013</v>
      </c>
      <c r="K32" s="28">
        <f t="shared" si="3"/>
        <v>52.451000000000064</v>
      </c>
      <c r="L32" s="53">
        <v>47.62</v>
      </c>
      <c r="M32" s="29">
        <f t="shared" si="4"/>
        <v>155.47400000000007</v>
      </c>
    </row>
    <row r="33" spans="1:13" s="30" customFormat="1" x14ac:dyDescent="0.3">
      <c r="A33" s="25">
        <v>27</v>
      </c>
      <c r="B33" s="35" t="s">
        <v>65</v>
      </c>
      <c r="C33" s="51">
        <v>38144</v>
      </c>
      <c r="D33" s="52" t="s">
        <v>22</v>
      </c>
      <c r="E33" s="33" t="s">
        <v>64</v>
      </c>
      <c r="F33" s="26">
        <v>1.9043287037037034E-3</v>
      </c>
      <c r="G33" s="27">
        <f t="shared" si="5"/>
        <v>164.53399999999968</v>
      </c>
      <c r="H33" s="28">
        <f t="shared" si="6"/>
        <v>54.844000000000001</v>
      </c>
      <c r="I33" s="43">
        <v>1.1796296296296296E-3</v>
      </c>
      <c r="J33" s="27">
        <f t="shared" si="7"/>
        <v>101.92000000000004</v>
      </c>
      <c r="K33" s="28">
        <f t="shared" si="3"/>
        <v>50.960000000000022</v>
      </c>
      <c r="L33" s="53">
        <v>49.826999999999998</v>
      </c>
      <c r="M33" s="29">
        <f t="shared" si="4"/>
        <v>155.63100000000003</v>
      </c>
    </row>
    <row r="34" spans="1:13" s="30" customFormat="1" x14ac:dyDescent="0.3">
      <c r="A34" s="25">
        <v>28</v>
      </c>
      <c r="B34" s="35" t="s">
        <v>66</v>
      </c>
      <c r="C34" s="51">
        <v>38797</v>
      </c>
      <c r="D34" s="52" t="s">
        <v>22</v>
      </c>
      <c r="E34" s="33" t="s">
        <v>37</v>
      </c>
      <c r="F34" s="26">
        <v>1.8289120370370371E-3</v>
      </c>
      <c r="G34" s="27">
        <f t="shared" si="5"/>
        <v>158.01800000000026</v>
      </c>
      <c r="H34" s="28">
        <f t="shared" si="6"/>
        <v>52.671999999999997</v>
      </c>
      <c r="I34" s="43">
        <v>1.2528935185185184E-3</v>
      </c>
      <c r="J34" s="27">
        <f t="shared" si="7"/>
        <v>108.25000000000013</v>
      </c>
      <c r="K34" s="28">
        <f t="shared" si="3"/>
        <v>54.125000000000064</v>
      </c>
      <c r="L34" s="53">
        <v>48.848999999999997</v>
      </c>
      <c r="M34" s="29">
        <f t="shared" si="4"/>
        <v>155.64600000000004</v>
      </c>
    </row>
    <row r="35" spans="1:13" s="30" customFormat="1" x14ac:dyDescent="0.3">
      <c r="A35" s="25">
        <v>29</v>
      </c>
      <c r="B35" s="35" t="s">
        <v>67</v>
      </c>
      <c r="C35" s="51">
        <v>38404</v>
      </c>
      <c r="D35" s="52" t="s">
        <v>22</v>
      </c>
      <c r="E35" s="33" t="s">
        <v>37</v>
      </c>
      <c r="F35" s="26">
        <v>1.9272569444444443E-3</v>
      </c>
      <c r="G35" s="27">
        <f t="shared" si="5"/>
        <v>166.51499999999962</v>
      </c>
      <c r="H35" s="28">
        <f t="shared" si="6"/>
        <v>55.503999999999998</v>
      </c>
      <c r="I35" s="43">
        <v>1.1952314814814816E-3</v>
      </c>
      <c r="J35" s="27">
        <f t="shared" si="7"/>
        <v>103.26799999999987</v>
      </c>
      <c r="K35" s="28">
        <f t="shared" si="3"/>
        <v>51.633999999999936</v>
      </c>
      <c r="L35" s="53">
        <v>48.61</v>
      </c>
      <c r="M35" s="29">
        <f t="shared" si="4"/>
        <v>155.74799999999993</v>
      </c>
    </row>
    <row r="36" spans="1:13" s="30" customFormat="1" x14ac:dyDescent="0.3">
      <c r="A36" s="25">
        <v>30</v>
      </c>
      <c r="B36" s="35" t="s">
        <v>68</v>
      </c>
      <c r="C36" s="51">
        <v>38613</v>
      </c>
      <c r="D36" s="52" t="s">
        <v>22</v>
      </c>
      <c r="E36" s="33" t="s">
        <v>34</v>
      </c>
      <c r="F36" s="26">
        <v>1.9010416666666668E-3</v>
      </c>
      <c r="G36" s="27">
        <f t="shared" si="5"/>
        <v>164.25000000000028</v>
      </c>
      <c r="H36" s="28">
        <f t="shared" si="6"/>
        <v>54.75</v>
      </c>
      <c r="I36" s="43">
        <v>1.2093749999999999E-3</v>
      </c>
      <c r="J36" s="27">
        <f t="shared" si="7"/>
        <v>104.49</v>
      </c>
      <c r="K36" s="28">
        <f t="shared" si="3"/>
        <v>52.244999999999997</v>
      </c>
      <c r="L36" s="53">
        <v>48.91</v>
      </c>
      <c r="M36" s="29">
        <f t="shared" si="4"/>
        <v>155.905</v>
      </c>
    </row>
    <row r="37" spans="1:13" s="30" customFormat="1" x14ac:dyDescent="0.3">
      <c r="A37" s="25">
        <v>31</v>
      </c>
      <c r="B37" s="35" t="s">
        <v>69</v>
      </c>
      <c r="C37" s="51">
        <v>38700</v>
      </c>
      <c r="D37" s="52" t="s">
        <v>22</v>
      </c>
      <c r="E37" s="33" t="s">
        <v>70</v>
      </c>
      <c r="F37" s="26">
        <v>1.8286574074074073E-3</v>
      </c>
      <c r="G37" s="27">
        <f t="shared" si="5"/>
        <v>157.99600000000021</v>
      </c>
      <c r="H37" s="28">
        <f t="shared" si="6"/>
        <v>52.664999999999999</v>
      </c>
      <c r="I37" s="43">
        <v>1.2253472222222223E-3</v>
      </c>
      <c r="J37" s="27">
        <f t="shared" si="7"/>
        <v>105.86999999999981</v>
      </c>
      <c r="K37" s="28">
        <f t="shared" si="3"/>
        <v>52.934999999999903</v>
      </c>
      <c r="L37" s="53">
        <v>50.438000000000002</v>
      </c>
      <c r="M37" s="29">
        <f t="shared" si="4"/>
        <v>156.0379999999999</v>
      </c>
    </row>
    <row r="38" spans="1:13" s="30" customFormat="1" x14ac:dyDescent="0.3">
      <c r="A38" s="25">
        <v>32</v>
      </c>
      <c r="B38" s="35" t="s">
        <v>71</v>
      </c>
      <c r="C38" s="51">
        <v>38483</v>
      </c>
      <c r="D38" s="52" t="s">
        <v>22</v>
      </c>
      <c r="E38" s="33" t="s">
        <v>70</v>
      </c>
      <c r="F38" s="26">
        <v>1.9065972222222221E-3</v>
      </c>
      <c r="G38" s="27">
        <f t="shared" si="5"/>
        <v>164.72999999999979</v>
      </c>
      <c r="H38" s="28">
        <f t="shared" si="6"/>
        <v>54.908999999999999</v>
      </c>
      <c r="I38" s="43">
        <v>1.248275462962963E-3</v>
      </c>
      <c r="J38" s="27">
        <f t="shared" si="7"/>
        <v>107.85099999999974</v>
      </c>
      <c r="K38" s="28">
        <f t="shared" si="3"/>
        <v>53.925499999999872</v>
      </c>
      <c r="L38" s="53">
        <v>47.96</v>
      </c>
      <c r="M38" s="29">
        <f t="shared" si="4"/>
        <v>156.79449999999989</v>
      </c>
    </row>
    <row r="39" spans="1:13" s="30" customFormat="1" x14ac:dyDescent="0.3">
      <c r="A39" s="25">
        <v>33</v>
      </c>
      <c r="B39" s="35" t="s">
        <v>72</v>
      </c>
      <c r="C39" s="51">
        <v>38891</v>
      </c>
      <c r="D39" s="52" t="s">
        <v>22</v>
      </c>
      <c r="E39" s="33" t="s">
        <v>62</v>
      </c>
      <c r="F39" s="26">
        <v>1.8828703703703705E-3</v>
      </c>
      <c r="G39" s="27">
        <f t="shared" si="5"/>
        <v>162.67999999999998</v>
      </c>
      <c r="H39" s="28">
        <f t="shared" si="6"/>
        <v>54.225999999999999</v>
      </c>
      <c r="I39" s="43">
        <v>1.2217592592592595E-3</v>
      </c>
      <c r="J39" s="27">
        <f t="shared" si="7"/>
        <v>105.56000000000007</v>
      </c>
      <c r="K39" s="28">
        <f t="shared" si="3"/>
        <v>52.780000000000037</v>
      </c>
      <c r="L39" s="53">
        <v>50.61</v>
      </c>
      <c r="M39" s="29">
        <f t="shared" si="4"/>
        <v>157.61600000000004</v>
      </c>
    </row>
    <row r="40" spans="1:13" s="30" customFormat="1" x14ac:dyDescent="0.3">
      <c r="A40" s="25">
        <v>34</v>
      </c>
      <c r="B40" s="35" t="s">
        <v>73</v>
      </c>
      <c r="C40" s="51">
        <v>38183</v>
      </c>
      <c r="D40" s="52" t="s">
        <v>22</v>
      </c>
      <c r="E40" s="33" t="s">
        <v>25</v>
      </c>
      <c r="F40" s="26" t="s">
        <v>74</v>
      </c>
      <c r="G40" s="27">
        <v>164</v>
      </c>
      <c r="H40" s="28">
        <f>G40/3</f>
        <v>54.666666666666664</v>
      </c>
      <c r="I40" s="43" t="s">
        <v>75</v>
      </c>
      <c r="J40" s="27">
        <v>106.1</v>
      </c>
      <c r="K40" s="28">
        <f t="shared" si="3"/>
        <v>53.05</v>
      </c>
      <c r="L40" s="53">
        <v>50.3</v>
      </c>
      <c r="M40" s="29">
        <f t="shared" si="4"/>
        <v>158.01666666666665</v>
      </c>
    </row>
    <row r="41" spans="1:13" s="30" customFormat="1" x14ac:dyDescent="0.3">
      <c r="A41" s="25">
        <v>35</v>
      </c>
      <c r="B41" s="35" t="s">
        <v>76</v>
      </c>
      <c r="C41" s="51">
        <v>38596</v>
      </c>
      <c r="D41" s="52" t="s">
        <v>22</v>
      </c>
      <c r="E41" s="33" t="s">
        <v>56</v>
      </c>
      <c r="F41" s="26" t="s">
        <v>77</v>
      </c>
      <c r="G41" s="27">
        <v>167.9</v>
      </c>
      <c r="H41" s="28">
        <f>G41/3</f>
        <v>55.966666666666669</v>
      </c>
      <c r="I41" s="43" t="s">
        <v>78</v>
      </c>
      <c r="J41" s="27">
        <v>104.92</v>
      </c>
      <c r="K41" s="28">
        <f t="shared" si="3"/>
        <v>52.46</v>
      </c>
      <c r="L41" s="53">
        <v>50.38</v>
      </c>
      <c r="M41" s="29">
        <f t="shared" si="4"/>
        <v>158.80666666666667</v>
      </c>
    </row>
    <row r="42" spans="1:13" s="30" customFormat="1" x14ac:dyDescent="0.3">
      <c r="A42" s="25">
        <v>36</v>
      </c>
      <c r="B42" s="35" t="s">
        <v>79</v>
      </c>
      <c r="C42" s="51">
        <v>38305</v>
      </c>
      <c r="D42" s="52" t="s">
        <v>22</v>
      </c>
      <c r="E42" s="33" t="s">
        <v>43</v>
      </c>
      <c r="F42" s="26">
        <v>1.9207175925925924E-3</v>
      </c>
      <c r="G42" s="27">
        <f t="shared" ref="G42:G52" si="8">VALUE(SUBSTITUTE(IF(SUBSTITUTE(F42,":","",2)=F42,"0:","")&amp;F42,".",","))*86400</f>
        <v>165.94999999999976</v>
      </c>
      <c r="H42" s="28">
        <f t="shared" ref="H42:H52" si="9">ROUNDDOWN(G42/3,3)</f>
        <v>55.316000000000003</v>
      </c>
      <c r="I42" s="43">
        <v>1.262037037037037E-3</v>
      </c>
      <c r="J42" s="27">
        <f t="shared" ref="J42:J52" si="10">VALUE(SUBSTITUTE(IF(SUBSTITUTE(I42,":","",2)=I42,"0:","")&amp;I42,".",","))*86400</f>
        <v>109.04000000000026</v>
      </c>
      <c r="K42" s="28">
        <f t="shared" si="3"/>
        <v>54.520000000000131</v>
      </c>
      <c r="L42" s="53">
        <v>50.11</v>
      </c>
      <c r="M42" s="29">
        <f t="shared" si="4"/>
        <v>159.94600000000014</v>
      </c>
    </row>
    <row r="43" spans="1:13" s="30" customFormat="1" x14ac:dyDescent="0.3">
      <c r="A43" s="54">
        <v>37</v>
      </c>
      <c r="B43" s="55" t="s">
        <v>80</v>
      </c>
      <c r="C43" s="56">
        <v>38881</v>
      </c>
      <c r="D43" s="57" t="s">
        <v>22</v>
      </c>
      <c r="E43" s="58" t="s">
        <v>37</v>
      </c>
      <c r="F43" s="59">
        <v>1.9696759259259259E-3</v>
      </c>
      <c r="G43" s="60">
        <f t="shared" si="8"/>
        <v>170.18000000000035</v>
      </c>
      <c r="H43" s="61">
        <f t="shared" si="9"/>
        <v>56.725999999999999</v>
      </c>
      <c r="I43" s="62">
        <v>1.2533564814814816E-3</v>
      </c>
      <c r="J43" s="60">
        <f t="shared" si="10"/>
        <v>108.28999999999988</v>
      </c>
      <c r="K43" s="61">
        <f t="shared" si="3"/>
        <v>54.144999999999939</v>
      </c>
      <c r="L43" s="63">
        <v>51.767000000000003</v>
      </c>
      <c r="M43" s="64">
        <f t="shared" si="4"/>
        <v>162.63799999999995</v>
      </c>
    </row>
    <row r="44" spans="1:13" s="30" customFormat="1" x14ac:dyDescent="0.3">
      <c r="A44" s="54">
        <v>38</v>
      </c>
      <c r="B44" s="55" t="s">
        <v>81</v>
      </c>
      <c r="C44" s="56">
        <v>38668</v>
      </c>
      <c r="D44" s="57" t="s">
        <v>22</v>
      </c>
      <c r="E44" s="58" t="s">
        <v>43</v>
      </c>
      <c r="F44" s="59">
        <v>1.9494212962962963E-3</v>
      </c>
      <c r="G44" s="60">
        <f t="shared" si="8"/>
        <v>168.43000000000032</v>
      </c>
      <c r="H44" s="61">
        <f t="shared" si="9"/>
        <v>56.143000000000001</v>
      </c>
      <c r="I44" s="62">
        <v>1.2637731481481482E-3</v>
      </c>
      <c r="J44" s="60">
        <f t="shared" si="10"/>
        <v>109.19000000000015</v>
      </c>
      <c r="K44" s="61">
        <f t="shared" si="3"/>
        <v>54.595000000000077</v>
      </c>
      <c r="L44" s="63">
        <v>52.62</v>
      </c>
      <c r="M44" s="64">
        <f t="shared" si="4"/>
        <v>163.35800000000009</v>
      </c>
    </row>
    <row r="45" spans="1:13" s="30" customFormat="1" x14ac:dyDescent="0.3">
      <c r="A45" s="54">
        <v>39</v>
      </c>
      <c r="B45" s="55" t="s">
        <v>82</v>
      </c>
      <c r="C45" s="56">
        <v>38271</v>
      </c>
      <c r="D45" s="57" t="s">
        <v>22</v>
      </c>
      <c r="E45" s="58" t="s">
        <v>64</v>
      </c>
      <c r="F45" s="59">
        <v>1.9738310185185184E-3</v>
      </c>
      <c r="G45" s="60">
        <f t="shared" si="8"/>
        <v>170.53900000000013</v>
      </c>
      <c r="H45" s="61">
        <f t="shared" si="9"/>
        <v>56.845999999999997</v>
      </c>
      <c r="I45" s="62">
        <v>1.2620370370370372E-3</v>
      </c>
      <c r="J45" s="60">
        <f t="shared" si="10"/>
        <v>109.04000000000026</v>
      </c>
      <c r="K45" s="61">
        <f t="shared" si="3"/>
        <v>54.520000000000131</v>
      </c>
      <c r="L45" s="63">
        <v>52.616999999999997</v>
      </c>
      <c r="M45" s="64">
        <f t="shared" si="4"/>
        <v>163.98300000000012</v>
      </c>
    </row>
    <row r="46" spans="1:13" s="30" customFormat="1" x14ac:dyDescent="0.3">
      <c r="A46" s="54">
        <v>40</v>
      </c>
      <c r="B46" s="55" t="s">
        <v>83</v>
      </c>
      <c r="C46" s="56">
        <v>37792</v>
      </c>
      <c r="D46" s="57" t="s">
        <v>22</v>
      </c>
      <c r="E46" s="58" t="s">
        <v>37</v>
      </c>
      <c r="F46" s="59">
        <v>2.0237268518518516E-3</v>
      </c>
      <c r="G46" s="60">
        <f t="shared" si="8"/>
        <v>174.84999999999982</v>
      </c>
      <c r="H46" s="61">
        <f t="shared" si="9"/>
        <v>58.283000000000001</v>
      </c>
      <c r="I46" s="62">
        <v>1.3596759259259259E-3</v>
      </c>
      <c r="J46" s="60">
        <f t="shared" si="10"/>
        <v>117.47600000000035</v>
      </c>
      <c r="K46" s="61">
        <f t="shared" si="3"/>
        <v>58.738000000000177</v>
      </c>
      <c r="L46" s="63">
        <v>50.91</v>
      </c>
      <c r="M46" s="64">
        <f t="shared" si="4"/>
        <v>167.93100000000018</v>
      </c>
    </row>
    <row r="47" spans="1:13" s="30" customFormat="1" x14ac:dyDescent="0.3">
      <c r="A47" s="54">
        <v>41</v>
      </c>
      <c r="B47" s="55" t="s">
        <v>84</v>
      </c>
      <c r="C47" s="56">
        <v>38715</v>
      </c>
      <c r="D47" s="57" t="s">
        <v>22</v>
      </c>
      <c r="E47" s="58" t="s">
        <v>37</v>
      </c>
      <c r="F47" s="59">
        <v>2.0486342592592592E-3</v>
      </c>
      <c r="G47" s="60">
        <f t="shared" si="8"/>
        <v>177.00200000000007</v>
      </c>
      <c r="H47" s="61">
        <f t="shared" si="9"/>
        <v>59</v>
      </c>
      <c r="I47" s="62">
        <v>1.3000462962962963E-3</v>
      </c>
      <c r="J47" s="60">
        <f t="shared" si="10"/>
        <v>112.32400000000032</v>
      </c>
      <c r="K47" s="61">
        <f t="shared" si="3"/>
        <v>56.162000000000162</v>
      </c>
      <c r="L47" s="63">
        <v>53.384</v>
      </c>
      <c r="M47" s="64">
        <f t="shared" si="4"/>
        <v>168.54600000000016</v>
      </c>
    </row>
    <row r="48" spans="1:13" x14ac:dyDescent="0.3">
      <c r="A48" s="54">
        <v>42</v>
      </c>
      <c r="B48" s="55" t="s">
        <v>85</v>
      </c>
      <c r="C48" s="56">
        <v>38570</v>
      </c>
      <c r="D48" s="65" t="s">
        <v>22</v>
      </c>
      <c r="E48" s="58" t="s">
        <v>39</v>
      </c>
      <c r="F48" s="59">
        <v>2.0265046296296298E-3</v>
      </c>
      <c r="G48" s="60">
        <f t="shared" si="8"/>
        <v>175.09000000000003</v>
      </c>
      <c r="H48" s="61">
        <f t="shared" si="9"/>
        <v>58.363</v>
      </c>
      <c r="I48" s="62">
        <v>1.3437499999999999E-3</v>
      </c>
      <c r="J48" s="60">
        <f t="shared" si="10"/>
        <v>116.1</v>
      </c>
      <c r="K48" s="61">
        <f t="shared" si="3"/>
        <v>58.05</v>
      </c>
      <c r="L48" s="63">
        <v>54.8</v>
      </c>
      <c r="M48" s="64">
        <f t="shared" si="4"/>
        <v>171.21299999999999</v>
      </c>
    </row>
    <row r="49" spans="1:15" x14ac:dyDescent="0.3">
      <c r="A49" s="54">
        <v>43</v>
      </c>
      <c r="B49" s="55" t="s">
        <v>86</v>
      </c>
      <c r="C49" s="66">
        <v>38313</v>
      </c>
      <c r="D49" s="67" t="s">
        <v>22</v>
      </c>
      <c r="E49" s="58" t="s">
        <v>37</v>
      </c>
      <c r="F49" s="68">
        <v>0</v>
      </c>
      <c r="G49" s="69">
        <f t="shared" si="8"/>
        <v>0</v>
      </c>
      <c r="H49" s="70">
        <f t="shared" si="9"/>
        <v>0</v>
      </c>
      <c r="I49" s="71">
        <v>1.2241898148148147E-3</v>
      </c>
      <c r="J49" s="60">
        <f t="shared" si="10"/>
        <v>105.76999999999957</v>
      </c>
      <c r="K49" s="61">
        <f t="shared" si="3"/>
        <v>52.884999999999785</v>
      </c>
      <c r="L49" s="72">
        <v>48.363</v>
      </c>
      <c r="M49" s="64">
        <f t="shared" si="4"/>
        <v>101.24799999999979</v>
      </c>
    </row>
    <row r="50" spans="1:15" s="11" customFormat="1" ht="16.5" customHeight="1" x14ac:dyDescent="0.3">
      <c r="A50" s="54">
        <v>44</v>
      </c>
      <c r="B50" s="73" t="s">
        <v>87</v>
      </c>
      <c r="C50" s="74">
        <v>37921</v>
      </c>
      <c r="D50" s="75" t="s">
        <v>22</v>
      </c>
      <c r="E50" s="58" t="s">
        <v>37</v>
      </c>
      <c r="F50" s="68">
        <v>0</v>
      </c>
      <c r="G50" s="69">
        <f t="shared" si="8"/>
        <v>0</v>
      </c>
      <c r="H50" s="70">
        <f t="shared" si="9"/>
        <v>0</v>
      </c>
      <c r="I50" s="76">
        <v>1.2690393518518517E-3</v>
      </c>
      <c r="J50" s="60">
        <f t="shared" si="10"/>
        <v>109.64499999999984</v>
      </c>
      <c r="K50" s="61">
        <f t="shared" si="3"/>
        <v>54.82249999999992</v>
      </c>
      <c r="L50" s="77">
        <v>49.86</v>
      </c>
      <c r="M50" s="64">
        <f t="shared" si="4"/>
        <v>104.68249999999992</v>
      </c>
      <c r="N50" s="2"/>
    </row>
    <row r="51" spans="1:15" s="80" customFormat="1" x14ac:dyDescent="0.3">
      <c r="A51" s="54">
        <v>46</v>
      </c>
      <c r="B51" s="55" t="s">
        <v>88</v>
      </c>
      <c r="C51" s="66">
        <v>38591</v>
      </c>
      <c r="D51" s="78" t="s">
        <v>22</v>
      </c>
      <c r="E51" s="58" t="s">
        <v>37</v>
      </c>
      <c r="F51" s="59">
        <v>1.9790393518518516E-3</v>
      </c>
      <c r="G51" s="60">
        <f t="shared" si="8"/>
        <v>170.98899999999983</v>
      </c>
      <c r="H51" s="61">
        <f t="shared" si="9"/>
        <v>56.996000000000002</v>
      </c>
      <c r="I51" s="71">
        <v>1.2790509259259259E-3</v>
      </c>
      <c r="J51" s="60">
        <f t="shared" si="10"/>
        <v>110.51000000000035</v>
      </c>
      <c r="K51" s="61">
        <f t="shared" si="3"/>
        <v>55.255000000000173</v>
      </c>
      <c r="L51" s="79">
        <v>0</v>
      </c>
      <c r="M51" s="64">
        <f t="shared" si="4"/>
        <v>112.25100000000018</v>
      </c>
      <c r="N51" s="2"/>
      <c r="O51" s="2"/>
    </row>
    <row r="52" spans="1:15" x14ac:dyDescent="0.3">
      <c r="A52" s="54">
        <v>45</v>
      </c>
      <c r="B52" s="81" t="s">
        <v>89</v>
      </c>
      <c r="C52" s="82">
        <v>38662</v>
      </c>
      <c r="D52" s="83" t="s">
        <v>22</v>
      </c>
      <c r="E52" s="84" t="s">
        <v>37</v>
      </c>
      <c r="F52" s="85">
        <v>0</v>
      </c>
      <c r="G52" s="86">
        <f t="shared" si="8"/>
        <v>0</v>
      </c>
      <c r="H52" s="87">
        <f t="shared" si="9"/>
        <v>0</v>
      </c>
      <c r="I52" s="88">
        <v>1.3334606481481481E-3</v>
      </c>
      <c r="J52" s="89">
        <f t="shared" si="10"/>
        <v>115.21100000000015</v>
      </c>
      <c r="K52" s="90">
        <f t="shared" si="3"/>
        <v>57.605500000000077</v>
      </c>
      <c r="L52" s="91">
        <v>54.002000000000002</v>
      </c>
      <c r="M52" s="92">
        <f t="shared" si="4"/>
        <v>111.60750000000007</v>
      </c>
      <c r="O52" s="80"/>
    </row>
    <row r="53" spans="1:15" s="6" customFormat="1" x14ac:dyDescent="0.3">
      <c r="A53" s="93"/>
      <c r="B53" s="94"/>
      <c r="C53" s="95"/>
      <c r="D53" s="93"/>
      <c r="E53" s="94"/>
      <c r="F53" s="96"/>
      <c r="G53" s="97"/>
      <c r="H53" s="98"/>
      <c r="I53" s="96"/>
      <c r="J53" s="97"/>
      <c r="K53" s="98"/>
      <c r="L53" s="99"/>
      <c r="M53" s="99"/>
    </row>
    <row r="54" spans="1:15" s="100" customFormat="1" ht="18" x14ac:dyDescent="0.35">
      <c r="A54" s="100" t="s">
        <v>90</v>
      </c>
      <c r="F54" s="101"/>
      <c r="G54" s="101"/>
      <c r="H54" s="101"/>
      <c r="K54" s="102"/>
    </row>
    <row r="55" spans="1:15" s="100" customFormat="1" ht="18" x14ac:dyDescent="0.35">
      <c r="A55" s="100" t="s">
        <v>91</v>
      </c>
      <c r="F55" s="101"/>
      <c r="G55" s="101"/>
      <c r="H55" s="101"/>
    </row>
    <row r="56" spans="1:15" s="100" customFormat="1" ht="18" x14ac:dyDescent="0.35">
      <c r="A56" s="100" t="s">
        <v>92</v>
      </c>
      <c r="F56" s="101"/>
      <c r="G56" s="101"/>
      <c r="H56" s="101"/>
    </row>
    <row r="57" spans="1:15" s="100" customFormat="1" ht="18" x14ac:dyDescent="0.35">
      <c r="A57" s="100" t="s">
        <v>93</v>
      </c>
      <c r="F57" s="101"/>
      <c r="G57" s="101"/>
      <c r="H57" s="101"/>
    </row>
    <row r="58" spans="1:15" s="100" customFormat="1" ht="18" x14ac:dyDescent="0.35">
      <c r="A58" s="100" t="s">
        <v>94</v>
      </c>
      <c r="F58" s="101"/>
      <c r="G58" s="101"/>
      <c r="H58" s="101"/>
    </row>
    <row r="59" spans="1:15" s="6" customFormat="1" x14ac:dyDescent="0.3">
      <c r="A59" s="6" t="s">
        <v>95</v>
      </c>
      <c r="B59" s="4"/>
      <c r="C59" s="5"/>
      <c r="D59" s="5"/>
      <c r="E59" s="4"/>
      <c r="F59" s="5"/>
      <c r="G59" s="5"/>
      <c r="H59" s="5"/>
      <c r="I59" s="5"/>
      <c r="J59" s="5"/>
      <c r="K59" s="5"/>
      <c r="L59" s="5"/>
      <c r="M59" s="5"/>
    </row>
    <row r="60" spans="1:15" x14ac:dyDescent="0.3">
      <c r="A60" s="2" t="s">
        <v>96</v>
      </c>
    </row>
  </sheetData>
  <mergeCells count="1">
    <mergeCell ref="A1:L1"/>
  </mergeCells>
  <conditionalFormatting sqref="B48">
    <cfRule type="duplicateValues" dxfId="4" priority="3"/>
  </conditionalFormatting>
  <conditionalFormatting sqref="B49:B52 B7:B25">
    <cfRule type="duplicateValues" dxfId="3" priority="5"/>
  </conditionalFormatting>
  <conditionalFormatting sqref="B43:B47">
    <cfRule type="duplicateValues" dxfId="2" priority="2"/>
  </conditionalFormatting>
  <conditionalFormatting sqref="B26:B42">
    <cfRule type="duplicateValues" dxfId="1" priority="1"/>
  </conditionalFormatting>
  <conditionalFormatting sqref="B53">
    <cfRule type="duplicateValues" dxfId="0" priority="1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Рейтинг_ЮНОШИ</vt:lpstr>
      <vt:lpstr>Рейтинг_ДЕВУШКИ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2020-08-02T19:32:07Z</dcterms:modified>
</cp:coreProperties>
</file>